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2.xml" ContentType="application/vnd.openxmlformats-officedocument.drawingml.chart+xml"/>
  <Override PartName="/xl/drawings/drawing3.xml" ContentType="application/vnd.openxmlformats-officedocument.drawing+xml"/>
  <Override PartName="/xl/charts/chart1.xml" ContentType="application/vnd.openxmlformats-officedocument.drawingml.char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xl/theme/theme1.xml" ContentType="application/vnd.openxmlformats-officedocument.theme+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ables/table4.xml" ContentType="application/vnd.openxmlformats-officedocument.spreadsheetml.table+xml"/>
  <Override PartName="/xl/tables/table2.xml" ContentType="application/vnd.openxmlformats-officedocument.spreadsheetml.table+xml"/>
  <Override PartName="/docProps/app.xml" ContentType="application/vnd.openxmlformats-officedocument.extended-properties+xml"/>
  <Override PartName="/xl/tables/table5.xml" ContentType="application/vnd.openxmlformats-officedocument.spreadsheetml.table+xml"/>
  <Override PartName="/xl/calcChain.xml" ContentType="application/vnd.openxmlformats-officedocument.spreadsheetml.calcChain+xml"/>
  <Override PartName="/xl/tables/table3.xml" ContentType="application/vnd.openxmlformats-officedocument.spreadsheetml.table+xml"/>
  <Override PartName="/docProps/core.xml" ContentType="application/vnd.openxmlformats-package.core-properties+xml"/>
  <Override PartName="/xl/tables/table1.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51600" windowHeight="17295"/>
  </bookViews>
  <sheets>
    <sheet name="Title" sheetId="2" r:id="rId1"/>
    <sheet name="Mortgage Entities in NMLS" sheetId="3" r:id="rId2"/>
    <sheet name="Counts by State Agency" sheetId="13" r:id="rId3"/>
    <sheet name="Company License Activity" sheetId="17" r:id="rId4"/>
    <sheet name="Individual License Activity" sheetId="18" r:id="rId5"/>
    <sheet name="MCR Originations" sheetId="23" r:id="rId6"/>
    <sheet name="MCR MLOs" sheetId="22" r:id="rId7"/>
    <sheet name="Federal Registrations" sheetId="25" r:id="rId8"/>
  </sheets>
  <definedNames>
    <definedName name="Pivo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8" i="25" l="1"/>
  <c r="F58" i="25"/>
  <c r="E58" i="25"/>
  <c r="D58" i="25"/>
  <c r="C58" i="25"/>
  <c r="B58" i="25"/>
  <c r="G57" i="25"/>
  <c r="F57" i="25"/>
  <c r="E57" i="25"/>
  <c r="D57" i="25"/>
  <c r="C57" i="25"/>
  <c r="B57" i="25"/>
  <c r="G56" i="25"/>
  <c r="F56" i="25"/>
  <c r="E56" i="25"/>
  <c r="D56" i="25"/>
  <c r="C56" i="25"/>
  <c r="B56" i="25"/>
  <c r="G55" i="25"/>
  <c r="F55" i="25"/>
  <c r="E55" i="25"/>
  <c r="D55" i="25"/>
  <c r="C55" i="25"/>
  <c r="B55" i="25"/>
  <c r="G54" i="25"/>
  <c r="F54" i="25"/>
  <c r="E54" i="25"/>
  <c r="D54" i="25"/>
  <c r="C54" i="25"/>
  <c r="B54" i="25"/>
  <c r="G53" i="25"/>
  <c r="F53" i="25"/>
  <c r="E53" i="25"/>
  <c r="D53" i="25"/>
  <c r="C53" i="25"/>
  <c r="B53" i="25"/>
  <c r="G52" i="25"/>
  <c r="F52" i="25"/>
  <c r="E52" i="25"/>
  <c r="D52" i="25"/>
  <c r="C52" i="25"/>
  <c r="B52" i="25"/>
  <c r="G51" i="25"/>
  <c r="F51" i="25"/>
  <c r="E51" i="25"/>
  <c r="D51" i="25"/>
  <c r="C51" i="25"/>
  <c r="B51" i="25"/>
  <c r="G50" i="25"/>
  <c r="F50" i="25"/>
  <c r="E50" i="25"/>
  <c r="D50" i="25"/>
  <c r="C50" i="25"/>
  <c r="B50" i="25"/>
  <c r="G49" i="25"/>
  <c r="F49" i="25"/>
  <c r="E49" i="25"/>
  <c r="D49" i="25"/>
  <c r="C49" i="25"/>
  <c r="B49" i="25"/>
  <c r="G48" i="25"/>
  <c r="F48" i="25"/>
  <c r="E48" i="25"/>
  <c r="D48" i="25"/>
  <c r="C48" i="25"/>
  <c r="B48" i="25"/>
  <c r="G47" i="25"/>
  <c r="F47" i="25"/>
  <c r="E47" i="25"/>
  <c r="D47" i="25"/>
  <c r="C47" i="25"/>
  <c r="B47" i="25"/>
  <c r="G46" i="25"/>
  <c r="F46" i="25"/>
  <c r="E46" i="25"/>
  <c r="D46" i="25"/>
  <c r="C46" i="25"/>
  <c r="B46" i="25"/>
  <c r="G45" i="25"/>
  <c r="F45" i="25"/>
  <c r="E45" i="25"/>
  <c r="D45" i="25"/>
  <c r="C45" i="25"/>
  <c r="B45" i="25"/>
  <c r="G44" i="25"/>
  <c r="F44" i="25"/>
  <c r="E44" i="25"/>
  <c r="D44" i="25"/>
  <c r="C44" i="25"/>
  <c r="B44" i="25"/>
  <c r="G43" i="25"/>
  <c r="F43" i="25"/>
  <c r="E43" i="25"/>
  <c r="D43" i="25"/>
  <c r="C43" i="25"/>
  <c r="B43" i="25"/>
  <c r="G42" i="25"/>
  <c r="F42" i="25"/>
  <c r="E42" i="25"/>
  <c r="D42" i="25"/>
  <c r="C42" i="25"/>
  <c r="B42" i="25"/>
  <c r="G41" i="25"/>
  <c r="F41" i="25"/>
  <c r="E41" i="25"/>
  <c r="D41" i="25"/>
  <c r="C41" i="25"/>
  <c r="B41" i="25"/>
  <c r="G40" i="25"/>
  <c r="F40" i="25"/>
  <c r="E40" i="25"/>
  <c r="D40" i="25"/>
  <c r="C40" i="25"/>
  <c r="B40" i="25"/>
  <c r="G39" i="25"/>
  <c r="F39" i="25"/>
  <c r="E39" i="25"/>
  <c r="D39" i="25"/>
  <c r="C39" i="25"/>
  <c r="B39" i="25"/>
  <c r="G38" i="25"/>
  <c r="F38" i="25"/>
  <c r="E38" i="25"/>
  <c r="D38" i="25"/>
  <c r="C38" i="25"/>
  <c r="B38" i="25"/>
  <c r="G37" i="25"/>
  <c r="F37" i="25"/>
  <c r="E37" i="25"/>
  <c r="D37" i="25"/>
  <c r="C37" i="25"/>
  <c r="B37" i="25"/>
  <c r="G36" i="25"/>
  <c r="F36" i="25"/>
  <c r="E36" i="25"/>
  <c r="D36" i="25"/>
  <c r="C36" i="25"/>
  <c r="B36" i="25"/>
  <c r="G35" i="25"/>
  <c r="F35" i="25"/>
  <c r="E35" i="25"/>
  <c r="D35" i="25"/>
  <c r="C35" i="25"/>
  <c r="B35" i="25"/>
  <c r="G34" i="25"/>
  <c r="F34" i="25"/>
  <c r="E34" i="25"/>
  <c r="D34" i="25"/>
  <c r="C34" i="25"/>
  <c r="B34" i="25"/>
  <c r="G33" i="25"/>
  <c r="F33" i="25"/>
  <c r="E33" i="25"/>
  <c r="D33" i="25"/>
  <c r="C33" i="25"/>
  <c r="B33" i="25"/>
  <c r="G32" i="25"/>
  <c r="F32" i="25"/>
  <c r="E32" i="25"/>
  <c r="D32" i="25"/>
  <c r="C32" i="25"/>
  <c r="B32" i="25"/>
  <c r="G31" i="25"/>
  <c r="F31" i="25"/>
  <c r="E31" i="25"/>
  <c r="D31" i="25"/>
  <c r="C31" i="25"/>
  <c r="B31" i="25"/>
  <c r="G30" i="25"/>
  <c r="F30" i="25"/>
  <c r="E30" i="25"/>
  <c r="D30" i="25"/>
  <c r="C30" i="25"/>
  <c r="B30" i="25"/>
  <c r="G29" i="25"/>
  <c r="F29" i="25"/>
  <c r="E29" i="25"/>
  <c r="D29" i="25"/>
  <c r="C29" i="25"/>
  <c r="B29" i="25"/>
  <c r="G28" i="25"/>
  <c r="F28" i="25"/>
  <c r="E28" i="25"/>
  <c r="D28" i="25"/>
  <c r="C28" i="25"/>
  <c r="B28" i="25"/>
  <c r="G27" i="25"/>
  <c r="F27" i="25"/>
  <c r="E27" i="25"/>
  <c r="D27" i="25"/>
  <c r="C27" i="25"/>
  <c r="B27" i="25"/>
  <c r="G26" i="25"/>
  <c r="F26" i="25"/>
  <c r="E26" i="25"/>
  <c r="D26" i="25"/>
  <c r="C26" i="25"/>
  <c r="B26" i="25"/>
  <c r="G25" i="25"/>
  <c r="F25" i="25"/>
  <c r="E25" i="25"/>
  <c r="D25" i="25"/>
  <c r="C25" i="25"/>
  <c r="B25" i="25"/>
  <c r="G24" i="25"/>
  <c r="F24" i="25"/>
  <c r="E24" i="25"/>
  <c r="D24" i="25"/>
  <c r="C24" i="25"/>
  <c r="B24" i="25"/>
  <c r="G23" i="25"/>
  <c r="F23" i="25"/>
  <c r="E23" i="25"/>
  <c r="D23" i="25"/>
  <c r="C23" i="25"/>
  <c r="B23" i="25"/>
  <c r="G22" i="25"/>
  <c r="F22" i="25"/>
  <c r="E22" i="25"/>
  <c r="D22" i="25"/>
  <c r="C22" i="25"/>
  <c r="B22" i="25"/>
  <c r="G21" i="25"/>
  <c r="F21" i="25"/>
  <c r="E21" i="25"/>
  <c r="D21" i="25"/>
  <c r="C21" i="25"/>
  <c r="B21" i="25"/>
  <c r="G20" i="25"/>
  <c r="F20" i="25"/>
  <c r="E20" i="25"/>
  <c r="D20" i="25"/>
  <c r="C20" i="25"/>
  <c r="B20" i="25"/>
  <c r="G19" i="25"/>
  <c r="F19" i="25"/>
  <c r="E19" i="25"/>
  <c r="D19" i="25"/>
  <c r="C19" i="25"/>
  <c r="B19" i="25"/>
  <c r="G18" i="25"/>
  <c r="F18" i="25"/>
  <c r="E18" i="25"/>
  <c r="D18" i="25"/>
  <c r="C18" i="25"/>
  <c r="B18" i="25"/>
  <c r="G17" i="25"/>
  <c r="F17" i="25"/>
  <c r="E17" i="25"/>
  <c r="D17" i="25"/>
  <c r="C17" i="25"/>
  <c r="B17" i="25"/>
  <c r="G16" i="25"/>
  <c r="F16" i="25"/>
  <c r="E16" i="25"/>
  <c r="D16" i="25"/>
  <c r="C16" i="25"/>
  <c r="B16" i="25"/>
  <c r="G15" i="25"/>
  <c r="F15" i="25"/>
  <c r="E15" i="25"/>
  <c r="D15" i="25"/>
  <c r="C15" i="25"/>
  <c r="B15" i="25"/>
  <c r="G14" i="25"/>
  <c r="F14" i="25"/>
  <c r="E14" i="25"/>
  <c r="D14" i="25"/>
  <c r="C14" i="25"/>
  <c r="B14" i="25"/>
  <c r="G13" i="25"/>
  <c r="F13" i="25"/>
  <c r="E13" i="25"/>
  <c r="D13" i="25"/>
  <c r="C13" i="25"/>
  <c r="B13" i="25"/>
  <c r="G12" i="25"/>
  <c r="F12" i="25"/>
  <c r="E12" i="25"/>
  <c r="D12" i="25"/>
  <c r="C12" i="25"/>
  <c r="B12" i="25"/>
  <c r="G11" i="25"/>
  <c r="F11" i="25"/>
  <c r="E11" i="25"/>
  <c r="D11" i="25"/>
  <c r="C11" i="25"/>
  <c r="B11" i="25"/>
  <c r="G10" i="25"/>
  <c r="F10" i="25"/>
  <c r="E10" i="25"/>
  <c r="D10" i="25"/>
  <c r="C10" i="25"/>
  <c r="B10" i="25"/>
  <c r="G9" i="25"/>
  <c r="F9" i="25"/>
  <c r="E9" i="25"/>
  <c r="D9" i="25"/>
  <c r="C9" i="25"/>
  <c r="B9" i="25"/>
  <c r="G8" i="25"/>
  <c r="F8" i="25"/>
  <c r="E8" i="25"/>
  <c r="D8" i="25"/>
  <c r="C8" i="25"/>
  <c r="B8" i="25"/>
  <c r="G7" i="25"/>
  <c r="F7" i="25"/>
  <c r="E7" i="25"/>
  <c r="D7" i="25"/>
  <c r="C7" i="25"/>
  <c r="B7" i="25"/>
  <c r="G6" i="25"/>
  <c r="F6" i="25"/>
  <c r="E6" i="25"/>
  <c r="D6" i="25"/>
  <c r="C6" i="25"/>
  <c r="B6" i="25"/>
  <c r="G5" i="25"/>
  <c r="F5" i="25"/>
  <c r="E5" i="25"/>
  <c r="D5" i="25"/>
  <c r="C5" i="25"/>
  <c r="B5" i="25"/>
  <c r="G4" i="25"/>
  <c r="F4" i="25"/>
  <c r="E4" i="25"/>
  <c r="D4" i="25"/>
  <c r="C4" i="25"/>
  <c r="B4" i="25"/>
  <c r="A1" i="25"/>
  <c r="B23" i="22"/>
  <c r="A23" i="22"/>
  <c r="B22" i="22"/>
  <c r="A22" i="22"/>
  <c r="B21" i="22"/>
  <c r="A21" i="22"/>
  <c r="B20" i="22"/>
  <c r="A20" i="22"/>
  <c r="B19" i="22"/>
  <c r="A19" i="22"/>
  <c r="B18" i="22"/>
  <c r="A18" i="22"/>
  <c r="B17" i="22"/>
  <c r="A17" i="22"/>
  <c r="B16" i="22"/>
  <c r="A16" i="22"/>
  <c r="B15" i="22"/>
  <c r="A15" i="22"/>
  <c r="B14" i="22"/>
  <c r="A14" i="22"/>
  <c r="B13" i="22"/>
  <c r="A13" i="22"/>
  <c r="B12" i="22"/>
  <c r="A12" i="22"/>
  <c r="B11" i="22"/>
  <c r="A11" i="22"/>
  <c r="B10" i="22"/>
  <c r="A10" i="22"/>
  <c r="B9" i="22"/>
  <c r="A9" i="22"/>
  <c r="B8" i="22"/>
  <c r="A8" i="22"/>
  <c r="B7" i="22"/>
  <c r="A7" i="22"/>
  <c r="B6" i="22"/>
  <c r="A6" i="22"/>
  <c r="B5" i="22"/>
  <c r="A5" i="22"/>
  <c r="B22" i="23"/>
  <c r="A22" i="23"/>
  <c r="B21" i="23"/>
  <c r="A21" i="23"/>
  <c r="B20" i="23"/>
  <c r="A20" i="23"/>
  <c r="B19" i="23"/>
  <c r="A19" i="23"/>
  <c r="B18" i="23"/>
  <c r="A18" i="23"/>
  <c r="B17" i="23"/>
  <c r="A17" i="23"/>
  <c r="B16" i="23"/>
  <c r="A16" i="23"/>
  <c r="B15" i="23"/>
  <c r="A15" i="23"/>
  <c r="B14" i="23"/>
  <c r="A14" i="23"/>
  <c r="B13" i="23"/>
  <c r="A13" i="23"/>
  <c r="B12" i="23"/>
  <c r="A12" i="23"/>
  <c r="B11" i="23"/>
  <c r="A11" i="23"/>
  <c r="B10" i="23"/>
  <c r="A10" i="23"/>
  <c r="B9" i="23"/>
  <c r="A9" i="23"/>
  <c r="B8" i="23"/>
  <c r="A8" i="23"/>
  <c r="B7" i="23"/>
  <c r="A7" i="23"/>
  <c r="B6" i="23"/>
  <c r="A6" i="23"/>
  <c r="B5" i="23"/>
  <c r="A5" i="23"/>
  <c r="B4" i="23"/>
  <c r="A4" i="23"/>
  <c r="A1" i="18"/>
  <c r="A1" i="17"/>
  <c r="A1" i="13"/>
</calcChain>
</file>

<file path=xl/sharedStrings.xml><?xml version="1.0" encoding="utf-8"?>
<sst xmlns="http://schemas.openxmlformats.org/spreadsheetml/2006/main" count="1144" uniqueCount="193">
  <si>
    <t>NMLS Mortgage Industry Report</t>
  </si>
  <si>
    <t>Conference of State Bank Supervisors</t>
  </si>
  <si>
    <r>
      <t>1129 20</t>
    </r>
    <r>
      <rPr>
        <vertAlign val="superscript"/>
        <sz val="11"/>
        <color theme="1"/>
        <rFont val="Calibri"/>
        <family val="2"/>
        <scheme val="minor"/>
      </rPr>
      <t>th</t>
    </r>
    <r>
      <rPr>
        <sz val="11"/>
        <color theme="1"/>
        <rFont val="Calibri"/>
        <family val="2"/>
        <scheme val="minor"/>
      </rPr>
      <t xml:space="preserve"> Street, NW, 9</t>
    </r>
    <r>
      <rPr>
        <vertAlign val="superscript"/>
        <sz val="11"/>
        <color theme="1"/>
        <rFont val="Calibri"/>
        <family val="2"/>
        <scheme val="minor"/>
      </rPr>
      <t>th</t>
    </r>
    <r>
      <rPr>
        <sz val="11"/>
        <color theme="1"/>
        <rFont val="Calibri"/>
        <family val="2"/>
        <scheme val="minor"/>
      </rPr>
      <t xml:space="preserve"> Floor</t>
    </r>
  </si>
  <si>
    <t>Washington, D.C.  20036-4307</t>
  </si>
  <si>
    <t>2021Q1 Update</t>
  </si>
  <si>
    <t>Produced June 10, 2021</t>
  </si>
  <si>
    <t>1. Mortgage Entities in NMLS</t>
  </si>
  <si>
    <t>State-Licensed Entities</t>
  </si>
  <si>
    <t>Type</t>
  </si>
  <si>
    <t>Unique Entities</t>
  </si>
  <si>
    <t>Over the Year Growth</t>
  </si>
  <si>
    <t>Note</t>
  </si>
  <si>
    <t>Counts for company and branch include companies holding an approved state license or a state registration through NMLS. License counts include separate licenses required for other trade names in certain states and multiple licenses for different authorities (e.g., lender and broker) in certain states.</t>
  </si>
  <si>
    <t>Federally Registered Entities</t>
  </si>
  <si>
    <t>Dual Entities</t>
  </si>
  <si>
    <t>PICU</t>
  </si>
  <si>
    <t>Company</t>
  </si>
  <si>
    <t>Branch</t>
  </si>
  <si>
    <t>Individual</t>
  </si>
  <si>
    <t>OTS</t>
  </si>
  <si>
    <t>OCC-FB</t>
  </si>
  <si>
    <t>FRB-FB</t>
  </si>
  <si>
    <t>⁶</t>
  </si>
  <si>
    <t>⁸</t>
  </si>
  <si>
    <t>⁵</t>
  </si>
  <si>
    <t>⁴</t>
  </si>
  <si>
    <t>COMPANY</t>
  </si>
  <si>
    <t>BRANCH</t>
  </si>
  <si>
    <t>INDIVIDUAL</t>
  </si>
  <si>
    <t>State Agency</t>
  </si>
  <si>
    <t>Companies</t>
  </si>
  <si>
    <t>Branches</t>
  </si>
  <si>
    <t>Individuals</t>
  </si>
  <si>
    <t>Average Individuals Per Company</t>
  </si>
  <si>
    <t>Alabama</t>
  </si>
  <si>
    <t>Alaska</t>
  </si>
  <si>
    <t>Arizona</t>
  </si>
  <si>
    <t>Number of MLOs This Year</t>
  </si>
  <si>
    <t>Arkansas</t>
  </si>
  <si>
    <t>California DRE</t>
  </si>
  <si>
    <t>California DFPI</t>
  </si>
  <si>
    <t>Colorado</t>
  </si>
  <si>
    <t>=TEXT(IFERROR(VLOOKUP(A11,'MLOs per Company'!A:D,4,FALSE),"-"),"#,##0.0")&amp;$K$1</t>
  </si>
  <si>
    <t>Connecticut</t>
  </si>
  <si>
    <t>Delaware</t>
  </si>
  <si>
    <t>District of Columbia</t>
  </si>
  <si>
    <t>Florida</t>
  </si>
  <si>
    <t>Georgia</t>
  </si>
  <si>
    <t>Guam</t>
  </si>
  <si>
    <t>Hawaii</t>
  </si>
  <si>
    <t>Idaho</t>
  </si>
  <si>
    <t>Illinois</t>
  </si>
  <si>
    <t>Indiana DFI</t>
  </si>
  <si>
    <t>Indiana SOS</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</si>
  <si>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</si>
  <si>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</si>
  <si>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</si>
  <si>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</si>
  <si>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</si>
  <si>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</si>
  <si>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</si>
  <si>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</si>
  <si>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</si>
  <si>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</si>
  <si>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</si>
  <si>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</si>
  <si>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</si>
  <si>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</si>
  <si>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</si>
  <si>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</si>
  <si>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</si>
  <si>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</si>
  <si>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</si>
  <si>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</si>
  <si>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</si>
  <si>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 DCC</t>
  </si>
  <si>
    <t>Oregon</t>
  </si>
  <si>
    <t>Pennsylvania</t>
  </si>
  <si>
    <t>Puerto Rico</t>
  </si>
  <si>
    <t>Rhode Island</t>
  </si>
  <si>
    <t>South Carolina BFI</t>
  </si>
  <si>
    <t>South Carolina DCA</t>
  </si>
  <si>
    <t>South Dakota</t>
  </si>
  <si>
    <t>Tennessee</t>
  </si>
  <si>
    <t>Texas OCCC</t>
  </si>
  <si>
    <t>Texas SML</t>
  </si>
  <si>
    <t>Utah DFI</t>
  </si>
  <si>
    <t>Utah DRE</t>
  </si>
  <si>
    <t>Vermont</t>
  </si>
  <si>
    <t>Virgin Islands</t>
  </si>
  <si>
    <t>Virginia</t>
  </si>
  <si>
    <t>Washington</t>
  </si>
  <si>
    <t>West Virginia</t>
  </si>
  <si>
    <t>Wisconsin</t>
  </si>
  <si>
    <t>Wyoming</t>
  </si>
  <si>
    <t>Nationwide</t>
  </si>
  <si>
    <r>
      <t>Annual Percentage Change</t>
    </r>
    <r>
      <rPr>
        <b/>
        <vertAlign val="superscript"/>
        <sz val="11"/>
        <color rgb="FF000000"/>
        <rFont val="Calibri"/>
        <family val="2"/>
      </rPr>
      <t>2</t>
    </r>
  </si>
  <si>
    <r>
      <t>Located in the State</t>
    </r>
    <r>
      <rPr>
        <b/>
        <vertAlign val="superscript"/>
        <sz val="11"/>
        <color rgb="FF000000"/>
        <rFont val="Calibri"/>
        <family val="2"/>
      </rPr>
      <t>3</t>
    </r>
  </si>
  <si>
    <t>Notes</t>
  </si>
  <si>
    <t>1. This report counts the number of companies, branches, and MLOs in each state, regardless of the number of licenses these entities may hold in each state. Thus, if a company holds two licenses within a state (e.g., broker and lender), the company is only counted once. The same is true for the average MLOs per company. Nationwide figures, similarly, only count each company, branch or individual once.</t>
  </si>
  <si>
    <t>2. Percentage change indicates the overall increase or decrease in licensed entities that occurred over the previous 12 months.</t>
  </si>
  <si>
    <t>3. Located in the state means that the company's headquarters, as identified on their NMLS Company Form, is located in the state, or the MLO's work address, as identified on their NMLS Individual Form, is located in the state.</t>
  </si>
  <si>
    <t>4. Texas OCCC did not manage mortgage company licensing through NMLS in 2021Q1.</t>
  </si>
  <si>
    <t>5. The following agencies did not manage mortgage branch licensing through NMLS in 2021Q1: Colorado, Indiana DFI, Michigan, South Dakota, Texas OCCC, Utah DFI.</t>
  </si>
  <si>
    <t>6. The following agencies do not require sponsorship of MLOs by the employing company: Florida, Texas OCCC, Utah DFI.  The number of MLOs located in these states may be undercounted, and the calculation of average MLOs per company may not be as precise in these states as in the others.</t>
  </si>
  <si>
    <t>Number of MLOs Last Year</t>
  </si>
  <si>
    <t>FedMLOLocation StateCode</t>
  </si>
  <si>
    <t>New Applications</t>
  </si>
  <si>
    <t>Applications Processed</t>
  </si>
  <si>
    <t>License Expirations</t>
  </si>
  <si>
    <t>Approved</t>
  </si>
  <si>
    <t>Denied</t>
  </si>
  <si>
    <t>Withdrawn</t>
  </si>
  <si>
    <t>Revoked</t>
  </si>
  <si>
    <t>Surrendered</t>
  </si>
  <si>
    <t>Terminated</t>
  </si>
  <si>
    <t>-</t>
  </si>
  <si>
    <t>(2)</t>
  </si>
  <si>
    <t>National</t>
  </si>
  <si>
    <t>1. Texas OCCC did not manage mortgage company licensing through NMLS in 2021Q1.</t>
  </si>
  <si>
    <t>2. The Hawaii Division of Financial Institutions indicated they cannot release the number of license applications denied.</t>
  </si>
  <si>
    <t>Definitions</t>
  </si>
  <si>
    <r>
      <rPr>
        <b/>
        <sz val="10"/>
        <rFont val="Calibri"/>
        <family val="2"/>
      </rPr>
      <t xml:space="preserve">Approved: </t>
    </r>
    <r>
      <rPr>
        <sz val="10"/>
        <rFont val="Calibri"/>
        <family val="2"/>
      </rPr>
      <t xml:space="preserve">Status assigned when regulator has reviewed the license/registration application and decided to issue a license to the applicant through NMLS. </t>
    </r>
  </si>
  <si>
    <r>
      <rPr>
        <b/>
        <sz val="10"/>
        <rFont val="Calibri"/>
        <family val="2"/>
      </rPr>
      <t xml:space="preserve">Denied: </t>
    </r>
    <r>
      <rPr>
        <sz val="10"/>
        <rFont val="Calibri"/>
        <family val="2"/>
      </rPr>
      <t xml:space="preserve">Status assigned when a regulator has reviewed the license/registration application and determined that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</si>
  <si>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t>
    </r>
  </si>
  <si>
    <r>
      <rPr>
        <b/>
        <sz val="10"/>
        <rFont val="Calibri"/>
        <family val="2"/>
      </rPr>
      <t xml:space="preserve">Revoked: </t>
    </r>
    <r>
      <rPr>
        <sz val="10"/>
        <rFont val="Calibri"/>
        <family val="2"/>
      </rPr>
      <t>Status assigned when a regulator has taken action to revoke the license/registration. Pursuant to federal SAFE Act legislation, placement of a MLO license into this status will render the MLO unable to obtain or maintain a license to conduct mortgage business in any jurisdiction.</t>
    </r>
  </si>
  <si>
    <r>
      <rPr>
        <b/>
        <sz val="10"/>
        <rFont val="Calibri"/>
        <family val="2"/>
      </rPr>
      <t xml:space="preserve">Surrendered: </t>
    </r>
    <r>
      <rPr>
        <sz val="10"/>
        <rFont val="Calibri"/>
        <family val="2"/>
      </rPr>
      <t xml:space="preserve">Status assigned when a regulator approved a surrender/cancellation request submitted by the licensee/registrant. </t>
    </r>
  </si>
  <si>
    <r>
      <rPr>
        <b/>
        <sz val="10"/>
        <rFont val="Calibri"/>
        <family val="2"/>
      </rPr>
      <t xml:space="preserve">Terminated: </t>
    </r>
    <r>
      <rPr>
        <sz val="10"/>
        <rFont val="Calibri"/>
        <family val="2"/>
      </rPr>
      <t xml:space="preserve">Status assigned when a regulator expires a license/registration. </t>
    </r>
  </si>
  <si>
    <t>(1)</t>
  </si>
  <si>
    <t>1. The Hawaii Division of Financial Institutions indicated they cannot release the number of license applications denied.</t>
  </si>
  <si>
    <r>
      <rPr>
        <b/>
        <sz val="10"/>
        <rFont val="Calibri"/>
        <family val="2"/>
      </rPr>
      <t xml:space="preserve">Denied: </t>
    </r>
    <r>
      <rPr>
        <sz val="10"/>
        <rFont val="Calibri"/>
        <family val="2"/>
      </rPr>
      <t xml:space="preserve">Status assigned when a regulator has reviewed the license/registration application and determined sufficient grounds exist to deny the request. This status may also be used by regulators who deny a renewal request for license. </t>
    </r>
  </si>
  <si>
    <r>
      <rPr>
        <b/>
        <sz val="10"/>
        <rFont val="Calibri"/>
        <family val="2"/>
      </rPr>
      <t>Withdrawn:</t>
    </r>
    <r>
      <rPr>
        <sz val="10"/>
        <rFont val="Calibri"/>
        <family val="2"/>
      </rPr>
      <t xml:space="preserve"> Status assigned when an applicant has been approved to voluntarily withdraw their application or has not responded to regulator requests for additional information within a timely manner. </t>
    </r>
  </si>
  <si>
    <r>
      <rPr>
        <b/>
        <sz val="10"/>
        <rFont val="Calibri"/>
        <family val="2"/>
      </rPr>
      <t xml:space="preserve">Revoked: </t>
    </r>
    <r>
      <rPr>
        <sz val="10"/>
        <rFont val="Calibri"/>
        <family val="2"/>
      </rPr>
      <t xml:space="preserve">Status assigned when a regulator has taken action to revoke the license/registration. Pursuant to federal SAFE Act legislation, placement of a MLO license into this status will render the MLO unable to obtain or maintain a license to conduct mortgage business in any jurisdiction. </t>
    </r>
  </si>
  <si>
    <t>Filing Quarter</t>
  </si>
  <si>
    <t>Active MLOs</t>
  </si>
  <si>
    <t>Year</t>
  </si>
  <si>
    <t>Home Purchase</t>
  </si>
  <si>
    <t>Refinancing</t>
  </si>
  <si>
    <t>Home Improvement</t>
  </si>
  <si>
    <t>2016Q4</t>
  </si>
  <si>
    <t>2021Q1</t>
  </si>
  <si>
    <t>5. Mortgage Call Report: Loan Originations</t>
  </si>
  <si>
    <t>6. Mortgage Call Report: Loan Originators</t>
  </si>
  <si>
    <t>Unless otherwise noted, all figures cover 2021Q1 activity, or statuses as of March 31, 2021.</t>
  </si>
  <si>
    <t>2016Q3</t>
  </si>
  <si>
    <t>Quarter</t>
  </si>
  <si>
    <t>FedMLOLocation FederalRegulatorCode</t>
  </si>
  <si>
    <t>Annual Percentage Change</t>
  </si>
  <si>
    <t>State</t>
  </si>
  <si>
    <t>Total</t>
  </si>
  <si>
    <t>FDIC</t>
  </si>
  <si>
    <t>FRB</t>
  </si>
  <si>
    <t>NCUA</t>
  </si>
  <si>
    <t>OCC</t>
  </si>
  <si>
    <t>FCA</t>
  </si>
  <si>
    <t>California</t>
  </si>
  <si>
    <t>Indiana</t>
  </si>
  <si>
    <t>Oklahoma</t>
  </si>
  <si>
    <t>South Carolina</t>
  </si>
  <si>
    <t>Texas</t>
  </si>
  <si>
    <t>Utah</t>
  </si>
  <si>
    <t xml:space="preserve">The number of MLOs in each state is determined by the work address provided in each MLO's record. </t>
  </si>
  <si>
    <r>
      <rPr>
        <b/>
        <sz val="10"/>
        <rFont val="Calibri"/>
        <family val="2"/>
      </rPr>
      <t>FDIC</t>
    </r>
    <r>
      <rPr>
        <sz val="10"/>
        <rFont val="Calibri"/>
        <family val="2"/>
      </rPr>
      <t xml:space="preserve"> - Federal Deposit Insurance Corporation</t>
    </r>
  </si>
  <si>
    <r>
      <rPr>
        <b/>
        <sz val="10"/>
        <rFont val="Calibri"/>
        <family val="2"/>
      </rPr>
      <t>FRB</t>
    </r>
    <r>
      <rPr>
        <sz val="10"/>
        <rFont val="Calibri"/>
        <family val="2"/>
      </rPr>
      <t xml:space="preserve"> - Board of Governors of the Federal Reserve Board</t>
    </r>
  </si>
  <si>
    <r>
      <rPr>
        <b/>
        <sz val="10"/>
        <rFont val="Calibri"/>
        <family val="2"/>
      </rPr>
      <t>NCUA</t>
    </r>
    <r>
      <rPr>
        <sz val="10"/>
        <rFont val="Calibri"/>
        <family val="2"/>
      </rPr>
      <t xml:space="preserve"> - National Credit Union Administration</t>
    </r>
  </si>
  <si>
    <r>
      <rPr>
        <b/>
        <sz val="10"/>
        <rFont val="Calibri"/>
        <family val="2"/>
      </rPr>
      <t>OCC</t>
    </r>
    <r>
      <rPr>
        <sz val="10"/>
        <rFont val="Calibri"/>
        <family val="2"/>
      </rPr>
      <t xml:space="preserve"> - Office of the Comptroller of the Currency</t>
    </r>
  </si>
  <si>
    <r>
      <rPr>
        <b/>
        <sz val="10"/>
        <rFont val="Calibri"/>
        <family val="2"/>
      </rPr>
      <t>FCA</t>
    </r>
    <r>
      <rPr>
        <sz val="10"/>
        <rFont val="Calibri"/>
        <family val="2"/>
      </rPr>
      <t xml:space="preserve"> - Farm Credit Administration</t>
    </r>
  </si>
  <si>
    <t>Active MLOs (originated at least 1 loan in the quarter)</t>
  </si>
  <si>
    <t>2017Q1</t>
  </si>
  <si>
    <t>2017Q2</t>
  </si>
  <si>
    <t>2017Q3</t>
  </si>
  <si>
    <t>2017Q4</t>
  </si>
  <si>
    <t>2018Q1</t>
  </si>
  <si>
    <t>2018Q2</t>
  </si>
  <si>
    <t>2018Q3</t>
  </si>
  <si>
    <t>2018Q4</t>
  </si>
  <si>
    <t>2019Q1</t>
  </si>
  <si>
    <t>2019Q2</t>
  </si>
  <si>
    <t>2019Q3</t>
  </si>
  <si>
    <t>2019Q4</t>
  </si>
  <si>
    <t>2020Q1</t>
  </si>
  <si>
    <t>2020Q2</t>
  </si>
  <si>
    <t>2020Q3</t>
  </si>
  <si>
    <t>2020Q4</t>
  </si>
  <si>
    <t>44287</t>
  </si>
  <si>
    <t xml:space="preserve">      Licenses</t>
  </si>
  <si>
    <t>Over the Year Growth2</t>
  </si>
  <si>
    <t>-⁵</t>
  </si>
  <si>
    <t>-⁶</t>
  </si>
  <si>
    <t>-⁴</t>
  </si>
  <si>
    <t>-²</t>
  </si>
  <si>
    <t>-¹</t>
  </si>
  <si>
    <t>A small percentage of companies and MLOs hold both an approved state license and an active federal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</si>
</sst>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E+###"/>
    <numFmt numFmtId="165" formatCode="_(* #,##0_);_(* \(#,##0\);_(* &quot;-&quot;??_);_(@_)"/>
    <numFmt numFmtId="166" formatCode="_(* #,##0.0_);_(* \(#,##0.0\);_(* &quot;-&quot;??_);_(@_)"/>
    <numFmt numFmtId="167" formatCode="0.0%"/>
    <numFmt numFmtId="168" formatCode="&quot;$&quot;#,##0;\(&quot;$&quot;#,##0\)"/>
    <numFmt numFmtId="169" formatCode="&quot;$&quot;#,##0"/>
  </numFmts>
  <fonts count="49" x14ac:knownFonts="1">
    <font>
      <sz val="11"/>
      <color theme="1"/>
      <name val="Calibri"/>
      <family val="2"/>
      <scheme val="minor"/>
    </font>
    <font>
      <sz val="10"/>
      <color theme="1"/>
      <name val="Arial"/>
      <family val="2"/>
    </font>
    <font>
      <b/>
      <sz val="11"/>
      <color theme="1"/>
      <name val="Calibri"/>
      <family val="2"/>
      <scheme val="minor"/>
    </font>
    <font>
      <b/>
      <sz val="24"/>
      <color theme="1"/>
      <name val="Arial"/>
      <family val="2"/>
    </font>
    <font>
      <sz val="24"/>
      <color theme="1"/>
      <name val="Calibri"/>
      <family val="2"/>
      <scheme val="minor"/>
    </font>
    <font>
      <vertAlign val="superscript"/>
      <sz val="11"/>
      <color theme="1"/>
      <name val="Calibri"/>
      <family val="2"/>
      <scheme val="minor"/>
    </font>
    <font>
      <b/>
      <sz val="14"/>
      <color rgb="FF1F497D"/>
      <name val="Cambria"/>
      <family val="1"/>
    </font>
    <font>
      <b/>
      <i/>
      <sz val="11"/>
      <color theme="1"/>
      <name val="Cambria"/>
      <family val="1"/>
    </font>
    <font>
      <b/>
      <sz val="11"/>
      <color rgb="FFFFFFFF"/>
      <name val="Calibri"/>
      <family val="2"/>
      <scheme val="minor"/>
    </font>
    <font>
      <b/>
      <sz val="11"/>
      <color rgb="FF333333"/>
      <name val="Calibri"/>
      <family val="2"/>
      <scheme val="minor"/>
    </font>
    <font>
      <sz val="11"/>
      <color rgb="FF333333"/>
      <name val="Calibri"/>
      <family val="2"/>
      <scheme val="minor"/>
    </font>
    <font>
      <sz val="10"/>
      <color theme="1"/>
      <name val="Calibri"/>
      <family val="2"/>
      <scheme val="minor"/>
    </font>
    <font>
      <b/>
      <i/>
      <sz val="11"/>
      <color theme="1"/>
      <name val="Calibri"/>
      <family val="2"/>
      <scheme val="minor"/>
    </font>
    <font>
      <b/>
      <u/>
      <sz val="11"/>
      <color rgb="FF000000"/>
      <name val="Calibri"/>
      <family val="2"/>
      <scheme val="minor"/>
    </font>
    <font>
      <sz val="11"/>
      <name val="Calibri"/>
      <family val="2"/>
      <scheme val="minor"/>
    </font>
    <font>
      <sz val="8"/>
      <color indexed="63"/>
      <name val="Tahoma"/>
      <family val="2"/>
    </font>
    <font>
      <sz val="10"/>
      <name val="Arial"/>
      <family val="2"/>
    </font>
    <font>
      <sz val="10"/>
      <name val="MS Sans Serif"/>
      <family val="2"/>
    </font>
    <font>
      <sz val="10"/>
      <name val="Calibri"/>
      <family val="2"/>
      <scheme val="minor"/>
    </font>
    <font>
      <sz val="10"/>
      <name val="Calibri"/>
      <family val="2"/>
    </font>
    <font>
      <sz val="14"/>
      <name val="Calibri"/>
      <family val="2"/>
      <scheme val="minor"/>
    </font>
    <font>
      <sz val="11"/>
      <color rgb="FF000000"/>
      <name val="Calibri"/>
      <family val="2"/>
      <scheme val="minor"/>
    </font>
    <font>
      <vertAlign val="superscript"/>
      <sz val="10"/>
      <name val="Calibri"/>
      <family val="2"/>
    </font>
    <font>
      <sz val="10"/>
      <color rgb="FF000000"/>
      <name val="Calibri"/>
      <family val="2"/>
      <scheme val="minor"/>
    </font>
    <font>
      <sz val="14"/>
      <name val="Calibri"/>
      <family val="2"/>
    </font>
    <font>
      <b/>
      <sz val="14"/>
      <color rgb="FFFFFFFF"/>
      <name val="Calibri"/>
      <family val="2"/>
    </font>
    <font>
      <b/>
      <sz val="11"/>
      <color rgb="FF000000"/>
      <name val="Calibri"/>
      <family val="2"/>
    </font>
    <font>
      <b/>
      <vertAlign val="superscript"/>
      <sz val="11"/>
      <color rgb="FF000000"/>
      <name val="Calibri"/>
      <family val="2"/>
    </font>
    <font>
      <sz val="11"/>
      <color rgb="FF000000"/>
      <name val="Calibri"/>
      <family val="2"/>
    </font>
    <font>
      <b/>
      <sz val="14"/>
      <color rgb="FF000000"/>
      <name val="Calibri"/>
      <family val="2"/>
    </font>
    <font>
      <b/>
      <sz val="14"/>
      <color rgb="FF365E92"/>
      <name val="Cambria"/>
      <family val="1"/>
    </font>
    <font>
      <b/>
      <u/>
      <sz val="10"/>
      <name val="Calibri"/>
      <family val="2"/>
      <scheme val="minor"/>
    </font>
    <font>
      <b/>
      <i/>
      <sz val="11"/>
      <name val="Cambria"/>
      <family val="1"/>
    </font>
    <font>
      <sz val="10"/>
      <color indexed="63"/>
      <name val="Calibri"/>
      <family val="2"/>
      <scheme val="minor"/>
    </font>
    <font>
      <sz val="11"/>
      <name val="Calibri"/>
      <family val="2"/>
    </font>
    <font>
      <b/>
      <sz val="11"/>
      <color rgb="FF333333"/>
      <name val="Calibri"/>
      <family val="2"/>
    </font>
    <font>
      <sz val="11"/>
      <color rgb="FF333333"/>
      <name val="Calibri"/>
      <family val="2"/>
    </font>
    <font>
      <sz val="8"/>
      <color rgb="FF333333"/>
      <name val="Tahoma"/>
      <family val="2"/>
    </font>
    <font>
      <sz val="9"/>
      <color rgb="FF333333"/>
      <name val="Calibri"/>
      <family val="2"/>
    </font>
    <font>
      <b/>
      <sz val="11"/>
      <name val="Calibri"/>
      <family val="2"/>
    </font>
    <font>
      <b/>
      <u/>
      <sz val="10"/>
      <name val="Calibri"/>
      <family val="2"/>
    </font>
    <font>
      <sz val="10"/>
      <color rgb="FF000000"/>
      <name val="Calibri"/>
      <family val="2"/>
    </font>
    <font>
      <b/>
      <sz val="10"/>
      <name val="Calibri"/>
      <family val="2"/>
    </font>
    <font>
      <b/>
      <sz val="14"/>
      <color rgb="FF366092"/>
      <name val="Cambria"/>
      <family val="1"/>
    </font>
    <font>
      <sz val="8"/>
      <color theme="0"/>
      <name val="Tahoma"/>
      <family val="2"/>
    </font>
    <font>
      <b/>
      <sz val="8"/>
      <color theme="0"/>
      <name val="Tahoma"/>
      <family val="2"/>
    </font>
    <font>
      <sz val="10"/>
      <color theme="0"/>
      <name val="Arial"/>
      <family val="2"/>
    </font>
    <font>
      <b/>
      <i/>
      <sz val="11"/>
      <color indexed="8"/>
      <name val="Cambria"/>
      <family val="1"/>
    </font>
    <font>
      <b/>
      <sz val="11"/>
      <color indexed="9"/>
      <name val="Calibri"/>
      <family val="2"/>
    </font>
  </fonts>
  <fills count="7">
    <fill>
      <patternFill patternType="none"/>
    </fill>
    <fill>
      <patternFill patternType="gray125"/>
    </fill>
    <fill>
      <patternFill patternType="solid">
        <fgColor rgb="FF4F81BD"/>
        <bgColor indexed="64"/>
      </patternFill>
    </fill>
    <fill>
      <patternFill patternType="solid">
        <fgColor rgb="FFFFFFFF"/>
        <bgColor indexed="64"/>
      </patternFill>
    </fill>
    <fill>
      <patternFill patternType="solid">
        <fgColor rgb="FF1F497D"/>
        <bgColor indexed="64"/>
      </patternFill>
    </fill>
    <fill>
      <patternFill patternType="solid">
        <fgColor rgb="FF8DB4E2"/>
        <bgColor indexed="64"/>
      </patternFill>
    </fill>
    <fill>
      <patternFill patternType="solid">
        <fgColor theme="0"/>
        <bgColor indexed="64"/>
      </patternFill>
    </fill>
  </fills>
  <borders count="44">
    <border>
      <left/>
      <right/>
      <top/>
      <bottom/>
      <diagonal/>
    </border>
    <border>
      <left/>
      <right/>
      <top style="medium">
        <color rgb="FF4F81BD"/>
      </top>
      <bottom/>
      <diagonal/>
    </border>
    <border>
      <left style="medium">
        <color rgb="FF4F81BD"/>
      </left>
      <right/>
      <top/>
      <bottom/>
      <diagonal/>
    </border>
    <border>
      <left/>
      <right/>
      <top/>
      <bottom style="medium">
        <color rgb="FF4F81BD"/>
      </bottom>
      <diagonal/>
    </border>
    <border>
      <left style="medium">
        <color theme="3"/>
      </left>
      <right style="medium">
        <color theme="3"/>
      </right>
      <top style="thin">
        <color theme="3"/>
      </top>
      <bottom style="thin">
        <color theme="3"/>
      </bottom>
      <diagonal/>
    </border>
    <border>
      <left style="thin">
        <color theme="3"/>
      </left>
      <right style="medium">
        <color theme="3"/>
      </right>
      <top style="thin">
        <color theme="3"/>
      </top>
      <bottom style="thin">
        <color theme="3"/>
      </bottom>
      <diagonal/>
    </border>
    <border>
      <left style="medium">
        <color rgb="FF1F497D"/>
      </left>
      <right style="medium">
        <color rgb="FF1F497D"/>
      </right>
      <top style="medium">
        <color rgb="FF1F497D"/>
      </top>
      <bottom style="thin">
        <color rgb="FF1F497D"/>
      </bottom>
      <diagonal/>
    </border>
    <border>
      <left style="medium">
        <color rgb="FF1F497D"/>
      </left>
      <right/>
      <top style="medium">
        <color rgb="FF1F497D"/>
      </top>
      <bottom style="thin">
        <color rgb="FF1F497D"/>
      </bottom>
      <diagonal/>
    </border>
    <border>
      <left style="medium">
        <color rgb="FF1F497D"/>
      </left>
      <right style="thin">
        <color rgb="FF1F497D"/>
      </right>
      <top style="thin">
        <color rgb="FF1F497D"/>
      </top>
      <bottom style="thin">
        <color rgb="FF1F497D"/>
      </bottom>
      <diagonal/>
    </border>
    <border>
      <left style="thin">
        <color rgb="FF1F497D"/>
      </left>
      <right style="thin">
        <color rgb="FF1F497D"/>
      </right>
      <top style="thin">
        <color rgb="FF1F497D"/>
      </top>
      <bottom style="thin">
        <color rgb="FF1F497D"/>
      </bottom>
      <diagonal/>
    </border>
    <border>
      <left style="thin">
        <color rgb="FF1F497D"/>
      </left>
      <right style="medium">
        <color rgb="FF1F497D"/>
      </right>
      <top style="thin">
        <color rgb="FF1F497D"/>
      </top>
      <bottom style="thin">
        <color rgb="FF1F497D"/>
      </bottom>
      <diagonal/>
    </border>
    <border>
      <left style="medium">
        <color rgb="FF1F497D"/>
      </left>
      <right style="medium">
        <color rgb="FF1F497D"/>
      </right>
      <top style="thin">
        <color rgb="FF1F497D"/>
      </top>
      <bottom style="thin">
        <color rgb="FF1F497D"/>
      </bottom>
      <diagonal/>
    </border>
    <border>
      <left/>
      <right style="medium">
        <color rgb="FF1F497D"/>
      </right>
      <top style="thin">
        <color rgb="FF1F497D"/>
      </top>
      <bottom style="thin">
        <color rgb="FF1F497D"/>
      </bottom>
      <diagonal/>
    </border>
    <border>
      <left style="medium">
        <color rgb="FF1F497D"/>
      </left>
      <right/>
      <top style="thin">
        <color rgb="FF1F497D"/>
      </top>
      <bottom style="thin">
        <color rgb="FF1F497D"/>
      </bottom>
      <diagonal/>
    </border>
    <border>
      <left style="medium">
        <color rgb="FF1F497D"/>
      </left>
      <right/>
      <top style="thin">
        <color rgb="FF1F497D"/>
      </top>
      <bottom style="medium">
        <color rgb="FF1F497D"/>
      </bottom>
      <diagonal/>
    </border>
    <border>
      <left style="medium">
        <color rgb="FF1F497D"/>
      </left>
      <right style="thin">
        <color rgb="FF1F497D"/>
      </right>
      <top style="thin">
        <color rgb="FF1F497D"/>
      </top>
      <bottom style="medium">
        <color rgb="FF1F497D"/>
      </bottom>
      <diagonal/>
    </border>
    <border>
      <left style="thin">
        <color rgb="FF1F497D"/>
      </left>
      <right style="thin">
        <color rgb="FF1F497D"/>
      </right>
      <top style="thin">
        <color rgb="FF1F497D"/>
      </top>
      <bottom style="medium">
        <color rgb="FF1F497D"/>
      </bottom>
      <diagonal/>
    </border>
    <border>
      <left style="medium">
        <color rgb="FF1F497D"/>
      </left>
      <right style="medium">
        <color rgb="FF1F497D"/>
      </right>
      <top style="thin">
        <color rgb="FF1F497D"/>
      </top>
      <bottom style="medium">
        <color rgb="FF1F497D"/>
      </bottom>
      <diagonal/>
    </border>
    <border>
      <left style="thin">
        <color rgb="FF1F497D"/>
      </left>
      <right style="medium">
        <color rgb="FF1F497D"/>
      </right>
      <top style="thin">
        <color rgb="FF1F497D"/>
      </top>
      <bottom style="medium">
        <color rgb="FF1F497D"/>
      </bottom>
      <diagonal/>
    </border>
    <border>
      <left/>
      <right/>
      <top/>
      <bottom style="thin">
        <color auto="1"/>
      </bottom>
      <diagonal/>
    </border>
    <border>
      <left style="medium">
        <color rgb="FF1F497D"/>
      </left>
      <right style="medium">
        <color rgb="FF1F497D"/>
      </right>
      <top style="medium">
        <color rgb="FF1F497D"/>
      </top>
      <bottom style="medium">
        <color rgb="FF1F497D"/>
      </bottom>
      <diagonal/>
    </border>
    <border>
      <left style="medium">
        <color rgb="FF1F497D"/>
      </left>
      <right style="medium">
        <color rgb="FF1F497D"/>
      </right>
      <top/>
      <bottom style="medium">
        <color rgb="FF1F497D"/>
      </bottom>
      <diagonal/>
    </border>
    <border>
      <left style="medium">
        <color rgb="FF1F497D"/>
      </left>
      <right/>
      <top/>
      <bottom style="thin">
        <color rgb="FF1F497D"/>
      </bottom>
      <diagonal/>
    </border>
    <border>
      <left style="medium">
        <color rgb="FF1F497D"/>
      </left>
      <right style="medium">
        <color rgb="FF1F497D"/>
      </right>
      <top/>
      <bottom style="thin">
        <color rgb="FF1F497D"/>
      </bottom>
      <diagonal/>
    </border>
    <border>
      <left/>
      <right style="thin">
        <color rgb="FF1F497D"/>
      </right>
      <top style="thin">
        <color rgb="FF1F497D"/>
      </top>
      <bottom style="thin">
        <color rgb="FF1F497D"/>
      </bottom>
      <diagonal/>
    </border>
    <border>
      <left style="medium">
        <color rgb="FF1F497D"/>
      </left>
      <right/>
      <top style="thin">
        <color rgb="FF1F497D"/>
      </top>
      <bottom/>
      <diagonal/>
    </border>
    <border>
      <left/>
      <right/>
      <top style="medium">
        <color rgb="FF1F497D"/>
      </top>
      <bottom/>
      <diagonal/>
    </border>
    <border>
      <left style="thin">
        <color theme="3"/>
      </left>
      <right style="thin">
        <color theme="3"/>
      </right>
      <top style="thin">
        <color theme="3"/>
      </top>
      <bottom style="thin">
        <color theme="3"/>
      </bottom>
      <diagonal/>
    </border>
    <border>
      <left style="thin">
        <color indexed="42"/>
      </left>
      <right style="thin">
        <color indexed="42"/>
      </right>
      <top/>
      <bottom/>
      <diagonal/>
    </border>
    <border>
      <left style="medium">
        <color rgb="FF1F497D"/>
      </left>
      <right style="thin">
        <color rgb="FF1F497D"/>
      </right>
      <top style="medium">
        <color rgb="FF1F497D"/>
      </top>
      <bottom style="thin">
        <color rgb="FF1F497D"/>
      </bottom>
      <diagonal/>
    </border>
    <border>
      <left style="thin">
        <color rgb="FF1F497D"/>
      </left>
      <right style="thin">
        <color rgb="FF1F497D"/>
      </right>
      <top style="medium">
        <color rgb="FF1F497D"/>
      </top>
      <bottom style="thin">
        <color rgb="FF1F497D"/>
      </bottom>
      <diagonal/>
    </border>
    <border>
      <left style="thin">
        <color rgb="FF1F497D"/>
      </left>
      <right style="medium">
        <color rgb="FF1F497D"/>
      </right>
      <top style="medium">
        <color rgb="FF1F497D"/>
      </top>
      <bottom style="thin">
        <color rgb="FF1F497D"/>
      </bottom>
      <diagonal/>
    </border>
    <border>
      <left style="medium">
        <color rgb="FF1F497D"/>
      </left>
      <right style="medium">
        <color rgb="FF1F497D"/>
      </right>
      <top style="medium">
        <color rgb="FF1F497D"/>
      </top>
      <bottom/>
      <diagonal/>
    </border>
    <border>
      <left style="medium">
        <color rgb="FF1F497D"/>
      </left>
      <right/>
      <top style="medium">
        <color rgb="FF1F497D"/>
      </top>
      <bottom/>
      <diagonal/>
    </border>
    <border>
      <left style="medium">
        <color rgb="FF1F497D"/>
      </left>
      <right/>
      <top/>
      <bottom style="medium">
        <color rgb="FF1F497D"/>
      </bottom>
      <diagonal/>
    </border>
    <border>
      <left/>
      <right/>
      <top/>
      <bottom style="medium">
        <color rgb="FF1F497D"/>
      </bottom>
      <diagonal/>
    </border>
    <border>
      <left/>
      <right style="medium">
        <color rgb="FF1F497D"/>
      </right>
      <top style="medium">
        <color rgb="FF1F497D"/>
      </top>
      <bottom/>
      <diagonal/>
    </border>
    <border>
      <left/>
      <right style="medium">
        <color rgb="FF1F497D"/>
      </right>
      <top/>
      <bottom style="medium">
        <color rgb="FF1F497D"/>
      </bottom>
      <diagonal/>
    </border>
    <border>
      <left/>
      <right/>
      <top style="medium">
        <color rgb="FF4F81BD"/>
      </top>
      <bottom style="medium">
        <color rgb="FF4F81BD"/>
      </bottom>
      <diagonal/>
    </border>
    <border>
      <left/>
      <right style="medium">
        <color rgb="FF4F81BD"/>
      </right>
      <top/>
      <bottom style="medium">
        <color rgb="FF4F81BD"/>
      </bottom>
      <diagonal/>
    </border>
    <border>
      <left style="medium">
        <color rgb="FF4F81BD"/>
      </left>
      <right/>
      <top style="medium">
        <color rgb="FF4F81BD"/>
      </top>
      <bottom/>
      <diagonal/>
    </border>
    <border>
      <left/>
      <right style="medium">
        <color rgb="FF4F81BD"/>
      </right>
      <top style="medium">
        <color rgb="FF4F81BD"/>
      </top>
      <bottom/>
      <diagonal/>
    </border>
    <border>
      <left/>
      <right style="medium">
        <color rgb="FF4F81BD"/>
      </right>
      <top style="medium">
        <color rgb="FF4F81BD"/>
      </top>
      <bottom style="medium">
        <color indexed="64"/>
      </bottom>
      <diagonal/>
    </border>
    <border>
      <left/>
      <right/>
      <top style="medium">
        <color rgb="FF4F81BD"/>
      </top>
      <bottom style="medium">
        <color indexed="64"/>
      </bottom>
      <diagonal/>
    </border>
  </borders>
  <cellStyleXfs count="13">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xf numFmtId="43" fontId="17" fillId="0" borderId="0" applyFont="0" applyFill="0" applyBorder="0" applyAlignment="0" applyProtection="0"/>
    <xf numFmtId="0" fontId="17" fillId="0" borderId="0"/>
    <xf numFmtId="9" fontId="17" fillId="0" borderId="0" applyFont="0" applyFill="0" applyBorder="0" applyAlignment="0" applyProtection="0"/>
    <xf numFmtId="0" fontId="16" fillId="0" borderId="0"/>
    <xf numFmtId="0" fontId="16" fillId="0" borderId="0"/>
    <xf numFmtId="9" fontId="16" fillId="0" borderId="0" applyFont="0" applyFill="0" applyBorder="0" applyAlignment="0" applyProtection="0"/>
  </cellStyleXfs>
  <cellXfs count="166">
    <xf numFmtId="0" fontId="0" fillId="0" borderId="0" xfId="0"/>
    <xf numFmtId="0" fontId="3" fillId="0" borderId="0" xfId="0" applyFont="1" applyAlignment="1">
      <alignment horizontal="left" vertical="center"/>
    </xf>
    <xf numFmtId="0" fontId="4" fillId="0" borderId="0" xfId="0" applyFont="1" applyAlignment="1">
      <alignment horizontal="left"/>
    </xf>
    <xf numFmtId="0" fontId="0" fillId="0" borderId="0" xfId="0" applyAlignment="1">
      <alignment horizontal="left"/>
    </xf>
    <xf numFmtId="0" fontId="0" fillId="0" borderId="0" xfId="0" applyAlignment="1">
      <alignment vertical="center"/>
    </xf>
    <xf numFmtId="0" fontId="2" fillId="0" borderId="0" xfId="0" applyFont="1"/>
    <xf numFmtId="0" fontId="6" fillId="0" borderId="0" xfId="0" applyFont="1" applyAlignment="1">
      <alignment vertical="center"/>
    </xf>
    <xf numFmtId="0" fontId="7" fillId="0" borderId="0" xfId="0" applyFont="1" applyAlignment="1">
      <alignment vertical="center"/>
    </xf>
    <xf numFmtId="0" fontId="0" fillId="0" borderId="0" xfId="0" applyFont="1"/>
    <xf numFmtId="0" fontId="0" fillId="0" borderId="0" xfId="0" applyFont="1" applyAlignment="1"/>
    <xf numFmtId="0" fontId="12" fillId="0" borderId="0" xfId="0" applyFont="1" applyAlignment="1">
      <alignment vertical="center"/>
    </xf>
    <xf numFmtId="0" fontId="13" fillId="0" borderId="0" xfId="0" applyFont="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xf>
    <xf numFmtId="0" fontId="8" fillId="2" borderId="0" xfId="0" applyFont="1" applyFill="1" applyBorder="1" applyAlignment="1">
      <alignment vertical="center" wrapText="1"/>
    </xf>
    <xf numFmtId="0" fontId="0" fillId="0" borderId="2" xfId="0" applyBorder="1"/>
    <xf numFmtId="0" fontId="14" fillId="0" borderId="0" xfId="0" applyFont="1"/>
    <xf numFmtId="0" fontId="18" fillId="0" borderId="0" xfId="0" applyFont="1"/>
    <xf numFmtId="0" fontId="19" fillId="0" borderId="0" xfId="0" applyFont="1"/>
    <xf numFmtId="0" fontId="16" fillId="0" borderId="0" xfId="0" applyFont="1"/>
    <xf numFmtId="0" fontId="20" fillId="0" borderId="0" xfId="0" applyFont="1"/>
    <xf numFmtId="0" fontId="18" fillId="0" borderId="0" xfId="0" applyFont="1" applyAlignment="1">
      <alignment wrapText="1"/>
    </xf>
    <xf numFmtId="0" fontId="22" fillId="0" borderId="0" xfId="0" applyFont="1"/>
    <xf numFmtId="49" fontId="0" fillId="0" borderId="0" xfId="0" applyNumberFormat="1"/>
    <xf numFmtId="165" fontId="23" fillId="0" borderId="4" xfId="7" quotePrefix="1" applyNumberFormat="1" applyFont="1" applyFill="1" applyBorder="1" applyAlignment="1" applyProtection="1">
      <alignment horizontal="right" vertical="center" wrapText="1" indent="1"/>
    </xf>
    <xf numFmtId="166" fontId="21" fillId="0" borderId="5" xfId="7" applyNumberFormat="1" applyFont="1" applyFill="1" applyBorder="1" applyAlignment="1" applyProtection="1">
      <alignment horizontal="right" vertical="center" wrapText="1" indent="1"/>
    </xf>
    <xf numFmtId="166" fontId="0" fillId="0" borderId="0" xfId="7" applyNumberFormat="1" applyFont="1"/>
    <xf numFmtId="166" fontId="17" fillId="0" borderId="0" xfId="7" quotePrefix="1" applyNumberFormat="1" applyFont="1"/>
    <xf numFmtId="0" fontId="24" fillId="0" borderId="0" xfId="0" applyFont="1" applyFill="1" applyBorder="1"/>
    <xf numFmtId="0" fontId="25" fillId="4" borderId="6" xfId="0" applyFont="1" applyFill="1" applyBorder="1" applyAlignment="1" applyProtection="1">
      <alignment horizontal="center" vertical="center" wrapText="1"/>
    </xf>
    <xf numFmtId="0" fontId="26" fillId="5" borderId="7" xfId="0" applyFont="1" applyFill="1" applyBorder="1" applyAlignment="1" applyProtection="1">
      <alignment horizontal="center" vertical="center" wrapText="1"/>
    </xf>
    <xf numFmtId="0" fontId="26" fillId="5" borderId="8" xfId="0" applyFont="1" applyFill="1" applyBorder="1" applyAlignment="1" applyProtection="1">
      <alignment horizontal="center" vertical="center" wrapText="1"/>
    </xf>
    <xf numFmtId="0" fontId="26" fillId="5" borderId="9" xfId="0" applyFont="1" applyFill="1" applyBorder="1" applyAlignment="1" applyProtection="1">
      <alignment horizontal="center" vertical="center" wrapText="1"/>
    </xf>
    <xf numFmtId="0" fontId="26" fillId="5" borderId="10" xfId="0" applyFont="1" applyFill="1" applyBorder="1" applyAlignment="1" applyProtection="1">
      <alignment horizontal="center" vertical="center" wrapText="1"/>
    </xf>
    <xf numFmtId="0" fontId="26" fillId="5" borderId="11" xfId="0" applyFont="1" applyFill="1" applyBorder="1" applyAlignment="1" applyProtection="1">
      <alignment horizontal="center" vertical="center" wrapText="1"/>
    </xf>
    <xf numFmtId="0" fontId="26" fillId="5" borderId="12" xfId="0" applyFont="1" applyFill="1" applyBorder="1" applyAlignment="1" applyProtection="1">
      <alignment horizontal="center" vertical="center" wrapText="1"/>
    </xf>
    <xf numFmtId="0" fontId="28" fillId="0" borderId="13" xfId="0" applyFont="1" applyFill="1" applyBorder="1" applyAlignment="1" applyProtection="1">
      <alignment vertical="center" wrapText="1"/>
    </xf>
    <xf numFmtId="165" fontId="28" fillId="0" borderId="8" xfId="7" applyNumberFormat="1" applyFont="1" applyFill="1" applyBorder="1" applyAlignment="1" applyProtection="1">
      <alignment horizontal="right" vertical="center" wrapText="1" indent="1"/>
    </xf>
    <xf numFmtId="167" fontId="28" fillId="0" borderId="9" xfId="9" applyNumberFormat="1" applyFont="1" applyFill="1" applyBorder="1" applyAlignment="1" applyProtection="1">
      <alignment horizontal="right" vertical="center" wrapText="1" indent="1"/>
    </xf>
    <xf numFmtId="165" fontId="28" fillId="0" borderId="10" xfId="7" applyNumberFormat="1" applyFont="1" applyFill="1" applyBorder="1" applyAlignment="1" applyProtection="1">
      <alignment horizontal="right" vertical="center" wrapText="1" indent="1"/>
    </xf>
    <xf numFmtId="165" fontId="28" fillId="0" borderId="11" xfId="7" applyNumberFormat="1" applyFont="1" applyFill="1" applyBorder="1" applyAlignment="1" applyProtection="1">
      <alignment horizontal="right" vertical="center" wrapText="1" indent="1"/>
    </xf>
    <xf numFmtId="165" fontId="28" fillId="0" borderId="9" xfId="7" applyNumberFormat="1" applyFont="1" applyFill="1" applyBorder="1" applyAlignment="1" applyProtection="1">
      <alignment horizontal="right" vertical="center" wrapText="1" indent="1"/>
    </xf>
    <xf numFmtId="166" fontId="28" fillId="0" borderId="10" xfId="7" applyNumberFormat="1" applyFont="1" applyFill="1" applyBorder="1" applyAlignment="1" applyProtection="1">
      <alignment horizontal="right" vertical="center" wrapText="1" indent="1"/>
    </xf>
    <xf numFmtId="0" fontId="29" fillId="5" borderId="14" xfId="0" applyFont="1" applyFill="1" applyBorder="1" applyAlignment="1" applyProtection="1">
      <alignment horizontal="left" vertical="center" wrapText="1"/>
    </xf>
    <xf numFmtId="165" fontId="26" fillId="5" borderId="15" xfId="7" applyNumberFormat="1" applyFont="1" applyFill="1" applyBorder="1" applyAlignment="1" applyProtection="1">
      <alignment horizontal="right" vertical="center" wrapText="1" indent="1"/>
    </xf>
    <xf numFmtId="167" fontId="26" fillId="5" borderId="16" xfId="9" applyNumberFormat="1" applyFont="1" applyFill="1" applyBorder="1" applyAlignment="1" applyProtection="1">
      <alignment horizontal="right" vertical="center" wrapText="1" indent="1"/>
    </xf>
    <xf numFmtId="167" fontId="26" fillId="5" borderId="16" xfId="9" quotePrefix="1" applyNumberFormat="1" applyFont="1" applyFill="1" applyBorder="1" applyAlignment="1" applyProtection="1">
      <alignment horizontal="right" vertical="center" wrapText="1" indent="1"/>
    </xf>
    <xf numFmtId="165" fontId="26" fillId="5" borderId="17" xfId="7" applyNumberFormat="1" applyFont="1" applyFill="1" applyBorder="1" applyAlignment="1" applyProtection="1">
      <alignment horizontal="right" vertical="center" wrapText="1" indent="1"/>
    </xf>
    <xf numFmtId="166" fontId="26" fillId="5" borderId="18" xfId="7" applyNumberFormat="1" applyFont="1" applyFill="1" applyBorder="1" applyAlignment="1" applyProtection="1">
      <alignment horizontal="right" vertical="center" wrapText="1" indent="1"/>
    </xf>
    <xf numFmtId="0" fontId="30" fillId="0" borderId="19" xfId="0" applyFont="1" applyBorder="1"/>
    <xf numFmtId="0" fontId="0" fillId="0" borderId="19" xfId="0" applyBorder="1"/>
    <xf numFmtId="0" fontId="19" fillId="0" borderId="0" xfId="0" applyFont="1" applyFill="1" applyBorder="1"/>
    <xf numFmtId="0" fontId="17" fillId="0" borderId="0" xfId="0" applyFont="1" applyFill="1" applyBorder="1"/>
    <xf numFmtId="0" fontId="19" fillId="0" borderId="0" xfId="0" applyFont="1" applyFill="1" applyBorder="1" applyAlignment="1">
      <alignment wrapText="1"/>
    </xf>
    <xf numFmtId="0" fontId="31" fillId="0" borderId="0" xfId="0" applyFont="1"/>
    <xf numFmtId="165" fontId="18" fillId="0" borderId="0" xfId="7" applyNumberFormat="1" applyFont="1"/>
    <xf numFmtId="166" fontId="18" fillId="0" borderId="0" xfId="7" applyNumberFormat="1" applyFont="1"/>
    <xf numFmtId="0" fontId="18" fillId="0" borderId="0" xfId="0" applyFont="1" applyFill="1" applyBorder="1" applyAlignment="1"/>
    <xf numFmtId="165" fontId="18" fillId="0" borderId="0" xfId="7" applyNumberFormat="1" applyFont="1" applyAlignment="1"/>
    <xf numFmtId="166" fontId="18" fillId="0" borderId="0" xfId="7" applyNumberFormat="1" applyFont="1" applyAlignment="1"/>
    <xf numFmtId="0" fontId="30" fillId="0" borderId="19" xfId="0" applyFont="1" applyBorder="1" applyAlignment="1">
      <alignment vertical="center"/>
    </xf>
    <xf numFmtId="0" fontId="32" fillId="0" borderId="0" xfId="0" applyFont="1" applyFill="1" applyBorder="1" applyAlignment="1">
      <alignment vertical="center"/>
    </xf>
    <xf numFmtId="0" fontId="34" fillId="0" borderId="0" xfId="0" applyFont="1" applyFill="1" applyBorder="1"/>
    <xf numFmtId="0" fontId="26" fillId="5" borderId="20" xfId="0" applyFont="1" applyFill="1" applyBorder="1" applyAlignment="1" applyProtection="1">
      <alignment vertical="center" wrapText="1"/>
    </xf>
    <xf numFmtId="49" fontId="35" fillId="5" borderId="21" xfId="0" applyNumberFormat="1" applyFont="1" applyFill="1" applyBorder="1" applyAlignment="1">
      <alignment horizontal="center"/>
    </xf>
    <xf numFmtId="49" fontId="35" fillId="5" borderId="20" xfId="0" applyNumberFormat="1" applyFont="1" applyFill="1" applyBorder="1" applyAlignment="1">
      <alignment horizontal="center"/>
    </xf>
    <xf numFmtId="164" fontId="36" fillId="3" borderId="22" xfId="0" applyNumberFormat="1" applyFont="1" applyFill="1" applyBorder="1"/>
    <xf numFmtId="165" fontId="36" fillId="3" borderId="23" xfId="0" applyNumberFormat="1" applyFont="1" applyFill="1" applyBorder="1"/>
    <xf numFmtId="164" fontId="37" fillId="3" borderId="0" xfId="0" applyNumberFormat="1" applyFont="1" applyFill="1" applyBorder="1"/>
    <xf numFmtId="164" fontId="36" fillId="3" borderId="13" xfId="0" applyNumberFormat="1" applyFont="1" applyFill="1" applyBorder="1"/>
    <xf numFmtId="165" fontId="38" fillId="3" borderId="24" xfId="0" quotePrefix="1" applyNumberFormat="1" applyFont="1" applyFill="1" applyBorder="1" applyAlignment="1">
      <alignment horizontal="right"/>
    </xf>
    <xf numFmtId="164" fontId="36" fillId="3" borderId="25" xfId="0" applyNumberFormat="1" applyFont="1" applyFill="1" applyBorder="1"/>
    <xf numFmtId="165" fontId="39" fillId="5" borderId="17" xfId="0" applyNumberFormat="1" applyFont="1" applyFill="1" applyBorder="1"/>
    <xf numFmtId="164" fontId="37" fillId="3" borderId="26" xfId="0" applyNumberFormat="1" applyFont="1" applyFill="1" applyBorder="1"/>
    <xf numFmtId="0" fontId="40" fillId="0" borderId="0" xfId="0" applyFont="1" applyFill="1" applyBorder="1"/>
    <xf numFmtId="0" fontId="41" fillId="0" borderId="0" xfId="0" applyFont="1" applyFill="1" applyBorder="1" applyAlignment="1" applyProtection="1">
      <alignment vertical="center"/>
    </xf>
    <xf numFmtId="0" fontId="41" fillId="0" borderId="0" xfId="0" applyFont="1" applyFill="1" applyBorder="1" applyAlignment="1" applyProtection="1">
      <alignment vertical="center" wrapText="1"/>
    </xf>
    <xf numFmtId="165" fontId="33" fillId="0" borderId="27" xfId="0" quotePrefix="1" applyNumberFormat="1" applyFont="1" applyFill="1" applyBorder="1" applyAlignment="1">
      <alignment horizontal="right"/>
    </xf>
    <xf numFmtId="0" fontId="43" fillId="0" borderId="19" xfId="0" applyFont="1" applyFill="1" applyBorder="1" applyAlignment="1">
      <alignment vertical="center"/>
    </xf>
    <xf numFmtId="0" fontId="34" fillId="0" borderId="19" xfId="0" applyFont="1" applyFill="1" applyBorder="1"/>
    <xf numFmtId="165" fontId="38" fillId="3" borderId="9" xfId="0" quotePrefix="1" applyNumberFormat="1" applyFont="1" applyFill="1" applyBorder="1" applyAlignment="1">
      <alignment horizontal="right"/>
    </xf>
    <xf numFmtId="165" fontId="36" fillId="3" borderId="23" xfId="0" applyNumberFormat="1" applyFont="1" applyFill="1" applyBorder="1" applyAlignment="1">
      <alignment horizontal="right"/>
    </xf>
    <xf numFmtId="0" fontId="16" fillId="0" borderId="0" xfId="10"/>
    <xf numFmtId="0" fontId="16" fillId="0" borderId="0" xfId="11"/>
    <xf numFmtId="0" fontId="16" fillId="0" borderId="0" xfId="10" applyFont="1"/>
    <xf numFmtId="167" fontId="0" fillId="0" borderId="0" xfId="12" applyNumberFormat="1" applyFont="1"/>
    <xf numFmtId="10" fontId="0" fillId="0" borderId="0" xfId="12" applyNumberFormat="1" applyFont="1"/>
    <xf numFmtId="0" fontId="16" fillId="0" borderId="0" xfId="10" applyFill="1" applyBorder="1"/>
    <xf numFmtId="0" fontId="16" fillId="0" borderId="0" xfId="10" applyFill="1"/>
    <xf numFmtId="49" fontId="15" fillId="0" borderId="0" xfId="10" applyNumberFormat="1" applyFont="1" applyFill="1"/>
    <xf numFmtId="168" fontId="15" fillId="0" borderId="0" xfId="10" applyNumberFormat="1" applyFont="1" applyFill="1"/>
    <xf numFmtId="49" fontId="15" fillId="0" borderId="0" xfId="10" applyNumberFormat="1" applyFont="1" applyFill="1"/>
    <xf numFmtId="169" fontId="15" fillId="0" borderId="0" xfId="10" applyNumberFormat="1" applyFont="1" applyFill="1"/>
    <xf numFmtId="168" fontId="15" fillId="0" borderId="0" xfId="10" applyNumberFormat="1" applyFont="1" applyFill="1"/>
    <xf numFmtId="0" fontId="6" fillId="0" borderId="0" xfId="0" applyNumberFormat="1" applyFont="1" applyFill="1" applyBorder="1" applyAlignment="1" applyProtection="1">
      <alignment vertical="center"/>
    </xf>
    <xf numFmtId="49" fontId="44" fillId="0" borderId="0" xfId="10" applyNumberFormat="1" applyFont="1" applyFill="1"/>
    <xf numFmtId="10" fontId="15" fillId="0" borderId="28" xfId="12" applyNumberFormat="1" applyFont="1" applyFill="1" applyBorder="1"/>
    <xf numFmtId="0" fontId="46" fillId="0" borderId="0" xfId="11" applyFont="1" applyBorder="1"/>
    <xf numFmtId="49" fontId="44" fillId="0" borderId="0" xfId="10" applyNumberFormat="1" applyFont="1" applyFill="1" applyBorder="1"/>
    <xf numFmtId="49" fontId="45" fillId="0" borderId="0" xfId="10" applyNumberFormat="1" applyFont="1" applyFill="1" applyBorder="1"/>
    <xf numFmtId="0" fontId="15" fillId="0" borderId="0" xfId="10" applyNumberFormat="1" applyFont="1" applyFill="1" applyBorder="1"/>
    <xf numFmtId="0" fontId="6" fillId="0" borderId="0" xfId="0" applyFont="1"/>
    <xf numFmtId="0" fontId="26" fillId="5" borderId="6" xfId="0" applyFont="1" applyFill="1" applyBorder="1" applyAlignment="1" applyProtection="1">
      <alignment horizontal="center" vertical="center" wrapText="1"/>
    </xf>
    <xf numFmtId="0" fontId="26" fillId="5" borderId="29" xfId="0" applyFont="1" applyFill="1" applyBorder="1" applyAlignment="1" applyProtection="1">
      <alignment horizontal="center" vertical="center" wrapText="1"/>
    </xf>
    <xf numFmtId="0" fontId="26" fillId="5" borderId="30" xfId="0" applyFont="1" applyFill="1" applyBorder="1" applyAlignment="1" applyProtection="1">
      <alignment horizontal="center" vertical="center" wrapText="1"/>
    </xf>
    <xf numFmtId="0" fontId="26" fillId="5" borderId="31" xfId="0" applyFont="1" applyFill="1" applyBorder="1" applyAlignment="1" applyProtection="1">
      <alignment horizontal="center" vertical="center" wrapText="1"/>
    </xf>
    <xf numFmtId="0" fontId="34" fillId="0" borderId="11" xfId="0" applyFont="1" applyFill="1" applyBorder="1" applyAlignment="1">
      <alignment vertical="center"/>
    </xf>
    <xf numFmtId="165" fontId="26" fillId="0" borderId="8" xfId="7" applyNumberFormat="1" applyFont="1" applyFill="1" applyBorder="1" applyAlignment="1">
      <alignment horizontal="right" vertical="center"/>
    </xf>
    <xf numFmtId="165" fontId="34" fillId="0" borderId="8" xfId="7" applyNumberFormat="1" applyFont="1" applyFill="1" applyBorder="1" applyAlignment="1">
      <alignment horizontal="right" vertical="center"/>
    </xf>
    <xf numFmtId="165" fontId="34" fillId="0" borderId="9" xfId="7" applyNumberFormat="1" applyFont="1" applyFill="1" applyBorder="1" applyAlignment="1">
      <alignment horizontal="right" vertical="center"/>
    </xf>
    <xf numFmtId="165" fontId="34" fillId="0" borderId="10" xfId="7" applyNumberFormat="1" applyFont="1" applyFill="1" applyBorder="1" applyAlignment="1">
      <alignment horizontal="right" vertical="center"/>
    </xf>
    <xf numFmtId="0" fontId="29" fillId="5" borderId="17" xfId="0" applyFont="1" applyFill="1" applyBorder="1" applyAlignment="1" applyProtection="1">
      <alignment horizontal="left" vertical="center" wrapText="1"/>
    </xf>
    <xf numFmtId="165" fontId="26" fillId="5" borderId="15" xfId="7" applyNumberFormat="1" applyFont="1" applyFill="1" applyBorder="1" applyAlignment="1" applyProtection="1">
      <alignment vertical="center" wrapText="1"/>
    </xf>
    <xf numFmtId="165" fontId="39" fillId="5" borderId="15" xfId="7" applyNumberFormat="1" applyFont="1" applyFill="1" applyBorder="1" applyAlignment="1">
      <alignment vertical="center"/>
    </xf>
    <xf numFmtId="165" fontId="39" fillId="5" borderId="16" xfId="7" applyNumberFormat="1" applyFont="1" applyFill="1" applyBorder="1" applyAlignment="1">
      <alignment vertical="center"/>
    </xf>
    <xf numFmtId="165" fontId="39" fillId="5" borderId="18" xfId="7" applyNumberFormat="1" applyFont="1" applyFill="1" applyBorder="1" applyAlignment="1">
      <alignment vertical="center"/>
    </xf>
    <xf numFmtId="165" fontId="34" fillId="0" borderId="0" xfId="7" applyNumberFormat="1" applyFont="1" applyFill="1" applyBorder="1"/>
    <xf numFmtId="165" fontId="26" fillId="0" borderId="0" xfId="7" applyNumberFormat="1" applyFont="1" applyFill="1" applyBorder="1"/>
    <xf numFmtId="165" fontId="19" fillId="0" borderId="0" xfId="7" applyNumberFormat="1" applyFont="1" applyFill="1" applyBorder="1"/>
    <xf numFmtId="0" fontId="47" fillId="0" borderId="0" xfId="0" applyNumberFormat="1" applyFont="1" applyFill="1" applyBorder="1" applyAlignment="1" applyProtection="1">
      <alignment vertical="center"/>
    </xf>
    <xf numFmtId="0" fontId="15" fillId="0" borderId="0" xfId="10" applyNumberFormat="1" applyFont="1" applyFill="1"/>
    <xf numFmtId="0" fontId="34" fillId="0" borderId="0" xfId="0" applyNumberFormat="1" applyFont="1" applyFill="1" applyBorder="1"/>
    <xf numFmtId="0" fontId="0" fillId="0" borderId="0" xfId="0" applyNumberFormat="1"/>
    <xf numFmtId="0" fontId="9" fillId="3" borderId="1" xfId="0" applyNumberFormat="1" applyFont="1" applyFill="1" applyBorder="1" applyAlignment="1" applyProtection="1">
      <alignment vertical="center" wrapText="1"/>
    </xf>
    <xf numFmtId="0" fontId="10" fillId="3" borderId="38" xfId="0" applyNumberFormat="1" applyFont="1" applyFill="1" applyBorder="1" applyAlignment="1" applyProtection="1">
      <alignment horizontal="right" vertical="center" wrapText="1"/>
    </xf>
    <xf numFmtId="10" fontId="10" fillId="3" borderId="38" xfId="0" applyNumberFormat="1" applyFont="1" applyFill="1" applyBorder="1" applyAlignment="1" applyProtection="1">
      <alignment horizontal="right" vertical="center" wrapText="1"/>
    </xf>
    <xf numFmtId="0" fontId="2" fillId="0" borderId="3" xfId="0" applyNumberFormat="1" applyFont="1" applyFill="1" applyBorder="1" applyAlignment="1" applyProtection="1">
      <alignment vertical="center" wrapText="1"/>
    </xf>
    <xf numFmtId="3" fontId="10" fillId="3" borderId="38" xfId="0" applyNumberFormat="1" applyFont="1" applyFill="1" applyBorder="1" applyAlignment="1" applyProtection="1">
      <alignment horizontal="right" vertical="center" wrapText="1"/>
    </xf>
    <xf numFmtId="0" fontId="0" fillId="0" borderId="0" xfId="0" applyFill="1" applyAlignment="1" applyProtection="1"/>
    <xf numFmtId="167" fontId="0" fillId="0" borderId="3" xfId="1" applyNumberFormat="1" applyFont="1" applyFill="1" applyBorder="1" applyAlignment="1" applyProtection="1">
      <alignment vertical="center" wrapText="1"/>
    </xf>
    <xf numFmtId="167" fontId="0" fillId="0" borderId="39" xfId="1" applyNumberFormat="1" applyFont="1" applyFill="1" applyBorder="1" applyAlignment="1" applyProtection="1">
      <alignment vertical="center" wrapText="1"/>
    </xf>
    <xf numFmtId="3" fontId="0" fillId="0" borderId="3" xfId="0" applyNumberFormat="1" applyFill="1" applyBorder="1" applyAlignment="1" applyProtection="1">
      <alignment vertical="center" wrapText="1"/>
    </xf>
    <xf numFmtId="3" fontId="0" fillId="0" borderId="3" xfId="0" applyNumberFormat="1" applyFill="1" applyBorder="1" applyAlignment="1" applyProtection="1">
      <alignment horizontal="right" vertical="center" wrapText="1"/>
    </xf>
    <xf numFmtId="0" fontId="48" fillId="2" borderId="40" xfId="0" applyNumberFormat="1" applyFont="1" applyFill="1" applyBorder="1" applyAlignment="1" applyProtection="1">
      <alignment vertical="center" wrapText="1"/>
    </xf>
    <xf numFmtId="0" fontId="48" fillId="2" borderId="1" xfId="0" applyNumberFormat="1" applyFont="1" applyFill="1" applyBorder="1" applyAlignment="1" applyProtection="1">
      <alignment vertical="center" wrapText="1"/>
    </xf>
    <xf numFmtId="0" fontId="48" fillId="2" borderId="1" xfId="0" applyNumberFormat="1" applyFont="1" applyFill="1" applyBorder="1" applyAlignment="1" applyProtection="1">
      <alignment horizontal="center" vertical="center" wrapText="1"/>
    </xf>
    <xf numFmtId="0" fontId="48" fillId="2" borderId="41" xfId="0" applyNumberFormat="1" applyFont="1" applyFill="1" applyBorder="1" applyAlignment="1" applyProtection="1">
      <alignment vertical="center" wrapText="1"/>
    </xf>
    <xf numFmtId="169" fontId="15" fillId="0" borderId="0" xfId="2" applyNumberFormat="1" applyFont="1" applyFill="1"/>
    <xf numFmtId="0" fontId="2" fillId="0" borderId="43" xfId="0" applyNumberFormat="1" applyFont="1" applyFill="1" applyBorder="1" applyAlignment="1" applyProtection="1">
      <alignment vertical="center" wrapText="1"/>
    </xf>
    <xf numFmtId="3" fontId="0" fillId="0" borderId="43" xfId="0" applyNumberFormat="1" applyFill="1" applyBorder="1" applyAlignment="1" applyProtection="1">
      <alignment vertical="center" wrapText="1"/>
    </xf>
    <xf numFmtId="167" fontId="0" fillId="0" borderId="43" xfId="1" applyNumberFormat="1" applyFont="1" applyFill="1" applyBorder="1" applyAlignment="1" applyProtection="1">
      <alignment vertical="center" wrapText="1"/>
    </xf>
    <xf numFmtId="3" fontId="0" fillId="0" borderId="43" xfId="0" applyNumberFormat="1" applyFill="1" applyBorder="1" applyAlignment="1" applyProtection="1">
      <alignment horizontal="right" vertical="center" wrapText="1"/>
    </xf>
    <xf numFmtId="167" fontId="0" fillId="0" borderId="42" xfId="1" applyNumberFormat="1" applyFont="1" applyFill="1" applyBorder="1" applyAlignment="1" applyProtection="1">
      <alignment vertical="center" wrapText="1"/>
    </xf>
    <xf numFmtId="0" fontId="11" fillId="0" borderId="0" xfId="0" applyFont="1" applyAlignment="1">
      <alignment vertical="center" wrapText="1"/>
    </xf>
    <xf numFmtId="0" fontId="18" fillId="6" borderId="0" xfId="0" applyFont="1" applyFill="1" applyBorder="1" applyAlignment="1" applyProtection="1">
      <alignment horizontal="left" wrapText="1"/>
    </xf>
    <xf numFmtId="0" fontId="0" fillId="6" borderId="0" xfId="0" applyFill="1" applyAlignment="1">
      <alignment horizontal="left" wrapText="1"/>
    </xf>
    <xf numFmtId="0" fontId="23" fillId="6" borderId="0" xfId="0" applyFont="1" applyFill="1" applyBorder="1" applyAlignment="1" applyProtection="1">
      <alignment horizontal="left" wrapText="1"/>
    </xf>
    <xf numFmtId="0" fontId="25" fillId="4" borderId="29" xfId="0" applyFont="1" applyFill="1" applyBorder="1" applyAlignment="1" applyProtection="1">
      <alignment horizontal="center" vertical="center" wrapText="1"/>
    </xf>
    <xf numFmtId="0" fontId="25" fillId="4" borderId="30" xfId="0" applyFont="1" applyFill="1" applyBorder="1" applyAlignment="1" applyProtection="1">
      <alignment horizontal="center" vertical="center" wrapText="1"/>
    </xf>
    <xf numFmtId="0" fontId="25" fillId="4" borderId="31" xfId="0" applyFont="1" applyFill="1" applyBorder="1" applyAlignment="1" applyProtection="1">
      <alignment horizontal="center" vertical="center" wrapText="1"/>
    </xf>
    <xf numFmtId="0" fontId="18" fillId="0" borderId="0" xfId="0" applyFont="1" applyAlignment="1">
      <alignment horizontal="left" wrapText="1"/>
    </xf>
    <xf numFmtId="0" fontId="19" fillId="0" borderId="0" xfId="0" applyFont="1" applyFill="1" applyBorder="1" applyAlignment="1">
      <alignment horizontal="left" wrapText="1"/>
    </xf>
    <xf numFmtId="0" fontId="25" fillId="4" borderId="32" xfId="0" applyFont="1" applyFill="1" applyBorder="1" applyAlignment="1" applyProtection="1">
      <alignment horizontal="center" vertical="center" wrapText="1"/>
    </xf>
    <xf numFmtId="0" fontId="25" fillId="4" borderId="21" xfId="0" applyFont="1" applyFill="1" applyBorder="1" applyAlignment="1" applyProtection="1">
      <alignment horizontal="center" vertical="center" wrapText="1"/>
    </xf>
    <xf numFmtId="0" fontId="25" fillId="4" borderId="33" xfId="0" applyFont="1" applyFill="1" applyBorder="1" applyAlignment="1" applyProtection="1">
      <alignment horizontal="center" vertical="center" wrapText="1"/>
    </xf>
    <xf numFmtId="0" fontId="25" fillId="4" borderId="26" xfId="0" applyFont="1" applyFill="1" applyBorder="1" applyAlignment="1" applyProtection="1">
      <alignment horizontal="center" vertical="center" wrapText="1"/>
    </xf>
    <xf numFmtId="0" fontId="25" fillId="4" borderId="34" xfId="0" applyFont="1" applyFill="1" applyBorder="1" applyAlignment="1" applyProtection="1">
      <alignment horizontal="center" vertical="center" wrapText="1"/>
    </xf>
    <xf numFmtId="0" fontId="25" fillId="4" borderId="35" xfId="0" applyFont="1" applyFill="1" applyBorder="1" applyAlignment="1" applyProtection="1">
      <alignment horizontal="center" vertical="center" wrapText="1"/>
    </xf>
    <xf numFmtId="0" fontId="25" fillId="4" borderId="36" xfId="0" applyFont="1" applyFill="1" applyBorder="1" applyAlignment="1" applyProtection="1">
      <alignment horizontal="center" vertical="center" wrapText="1"/>
    </xf>
    <xf numFmtId="0" fontId="25" fillId="4" borderId="37" xfId="0" applyFont="1" applyFill="1" applyBorder="1" applyAlignment="1" applyProtection="1">
      <alignment horizontal="center" vertical="center" wrapText="1"/>
    </xf>
    <xf numFmtId="0" fontId="19" fillId="0" borderId="0" xfId="0" applyFont="1" applyFill="1" applyBorder="1" applyAlignment="1">
      <alignment wrapText="1"/>
    </xf>
    <xf numFmtId="0" fontId="16" fillId="0" borderId="0" xfId="0" applyFont="1" applyFill="1" applyBorder="1" applyAlignment="1">
      <alignment wrapText="1"/>
    </xf>
    <xf numFmtId="0" fontId="41" fillId="0" borderId="0" xfId="0" applyFont="1" applyFill="1" applyBorder="1" applyAlignment="1" applyProtection="1">
      <alignment horizontal="left" vertical="center" wrapText="1"/>
    </xf>
    <xf numFmtId="0" fontId="40" fillId="0" borderId="0" xfId="0" applyFont="1" applyFill="1" applyBorder="1" applyAlignment="1">
      <alignment horizontal="left" wrapText="1"/>
    </xf>
    <xf numFmtId="165" fontId="15" fillId="0" borderId="0" xfId="4" applyNumberFormat="1" applyFont="1" applyFill="1" applyBorder="1"/>
  </cellXfs>
  <cellStyles count="13">
    <cellStyle name="Comma" xfId="4"/>
    <cellStyle name="Comma [0]" xfId="5"/>
    <cellStyle name="Comma 2" xfId="7"/>
    <cellStyle name="Currency" xfId="2"/>
    <cellStyle name="Currency [0]" xfId="3"/>
    <cellStyle name="Normal" xfId="0" builtinId="0"/>
    <cellStyle name="Normal 2" xfId="8"/>
    <cellStyle name="Normal 2 2" xfId="11"/>
    <cellStyle name="Normal 3" xfId="6"/>
    <cellStyle name="Normal 4" xfId="10"/>
    <cellStyle name="Percent" xfId="1"/>
    <cellStyle name="Percent 2" xfId="9"/>
    <cellStyle name="Percent 3" xfId="12"/>
  </cellStyles>
  <dxfs count="29">
    <dxf>
      <font>
        <b val="0"/>
        <i val="0"/>
        <strike val="0"/>
        <u val="none"/>
        <sz val="8"/>
        <color indexed="63"/>
        <name val="Tahoma"/>
      </font>
      <numFmt numFmtId="165" formatCode="_(* #,##0_);_(* \(#,##0\);_(* &quot;-&quot;??_);_(@_)"/>
      <fill>
        <patternFill patternType="none"/>
      </fill>
    </dxf>
    <dxf>
      <font>
        <i val="0"/>
        <sz val="8"/>
        <color indexed="63"/>
        <name val="Tahoma"/>
      </font>
      <numFmt numFmtId="169" formatCode="&quot;$&quot;#,##0"/>
      <fill>
        <patternFill patternType="none"/>
      </fill>
    </dxf>
    <dxf>
      <font>
        <b val="0"/>
        <i val="0"/>
        <strike val="0"/>
        <u val="none"/>
        <sz val="8"/>
        <color indexed="63"/>
        <name val="Tahoma"/>
      </font>
      <fill>
        <patternFill patternType="none"/>
      </fill>
    </dxf>
    <dxf>
      <font>
        <b val="0"/>
        <i val="0"/>
        <strike val="0"/>
        <u val="none"/>
        <sz val="8"/>
        <color indexed="63"/>
        <name val="Tahoma"/>
      </font>
      <fill>
        <patternFill patternType="none"/>
      </fill>
    </dxf>
    <dxf>
      <font>
        <strike val="0"/>
        <u val="none"/>
        <color theme="0"/>
      </font>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30" formatCode="@"/>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169" formatCode="&quot;$&quot;#,##0"/>
      <fill>
        <patternFill patternType="none"/>
      </fill>
    </dxf>
    <dxf>
      <font>
        <b val="0"/>
        <i val="0"/>
        <strike val="0"/>
        <u val="none"/>
        <sz val="8"/>
        <color indexed="63"/>
        <name val="Tahoma"/>
      </font>
      <numFmt numFmtId="30" formatCode="@"/>
      <fill>
        <patternFill patternType="none"/>
      </fill>
    </dxf>
    <dxf>
      <font>
        <b val="0"/>
        <i val="0"/>
        <strike val="0"/>
        <u val="none"/>
        <sz val="8"/>
        <color theme="0"/>
        <name val="Tahoma"/>
      </font>
      <numFmt numFmtId="30" formatCode="@"/>
      <fill>
        <patternFill patternType="none"/>
      </fill>
    </dxf>
    <dxf>
      <font>
        <b val="0"/>
        <i val="0"/>
        <strike val="0"/>
        <u val="none"/>
        <sz val="11"/>
        <color rgb="FF333333"/>
        <name val="Calibri"/>
      </font>
      <numFmt numFmtId="14" formatCode="0.00%"/>
      <fill>
        <patternFill patternType="solid">
          <bgColor rgb="FFFFFFFF"/>
        </patternFill>
      </fill>
      <alignment horizontal="right" vertical="center" textRotation="0" wrapText="1" shrinkToFit="0" readingOrder="0"/>
      <border>
        <left/>
        <right/>
        <top style="medium">
          <color rgb="FF4F81BD"/>
        </top>
        <bottom/>
      </border>
    </dxf>
    <dxf>
      <font>
        <b val="0"/>
        <i val="0"/>
        <strike val="0"/>
        <u val="none"/>
        <sz val="11"/>
        <color rgb="FF333333"/>
        <name val="Calibri"/>
      </font>
      <fill>
        <patternFill patternType="solid">
          <bgColor rgb="FFFFFFFF"/>
        </patternFill>
      </fill>
      <alignment horizontal="right" vertical="center" textRotation="0" wrapText="1" shrinkToFit="0" readingOrder="0"/>
      <border>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val="0"/>
        <i val="0"/>
        <strike val="0"/>
        <u val="none"/>
        <sz val="11"/>
        <color rgb="FF333333"/>
        <name val="Calibri"/>
      </font>
      <numFmt numFmtId="14" formatCode="0.00%"/>
      <fill>
        <patternFill patternType="solid">
          <bgColor rgb="FFFFFFFF"/>
        </patternFill>
      </fill>
      <alignment horizontal="right" vertical="center" textRotation="0" wrapText="1" shrinkToFit="0" readingOrder="0"/>
      <border>
        <left/>
        <right/>
        <top style="medium">
          <color rgb="FF4F81BD"/>
        </top>
        <bottom/>
      </border>
    </dxf>
    <dxf>
      <font>
        <b val="0"/>
        <i val="0"/>
        <strike val="0"/>
        <u val="none"/>
        <sz val="11"/>
        <color rgb="FF333333"/>
        <name val="Calibri"/>
      </font>
      <numFmt numFmtId="3" formatCode="#,##0"/>
      <fill>
        <patternFill patternType="solid">
          <bgColor rgb="FFFFFFFF"/>
        </patternFill>
      </fill>
      <alignment horizontal="right" vertical="center" textRotation="0" wrapText="1" shrinkToFit="0" readingOrder="0"/>
      <border>
        <left/>
        <right/>
        <top style="medium">
          <color rgb="FF4F81BD"/>
        </top>
        <bottom/>
      </border>
    </dxf>
    <dxf>
      <font>
        <b/>
        <i val="0"/>
        <strike val="0"/>
        <u val="none"/>
        <sz val="11"/>
        <color rgb="FF333333"/>
        <name val="Calibri"/>
      </font>
      <fill>
        <patternFill patternType="solid">
          <bgColor rgb="FFFFFFFF"/>
        </patternFill>
      </fill>
      <alignment horizontal="general" vertical="center" textRotation="0" wrapText="1" shrinkToFit="0" readingOrder="0"/>
      <border>
        <left/>
        <right/>
        <top style="medium">
          <color rgb="FF4F81BD"/>
        </top>
        <bottom/>
      </border>
    </dxf>
    <dxf>
      <border>
        <left style="medium">
          <color rgb="FF4F81BD"/>
        </left>
        <right style="medium">
          <color rgb="FF4F81BD"/>
        </right>
        <top style="medium">
          <color rgb="FF4F81BD"/>
        </top>
        <bottom style="medium">
          <color rgb="FF4F81BD"/>
        </bottom>
      </border>
    </dxf>
    <dxf>
      <font>
        <b/>
        <i val="0"/>
        <strike val="0"/>
        <u val="none"/>
        <sz val="11"/>
        <color theme="1"/>
        <name val="Calibri"/>
      </font>
      <numFmt numFmtId="167" formatCode="0.0%"/>
      <fill>
        <patternFill patternType="none"/>
      </fill>
      <alignment horizontal="general" vertical="center" textRotation="0" wrapText="1" shrinkToFit="0" readingOrder="0"/>
    </dxf>
    <dxf>
      <font>
        <b/>
        <i val="0"/>
        <strike val="0"/>
        <u val="none"/>
        <sz val="11"/>
        <color theme="1"/>
        <name val="Calibri"/>
      </font>
      <fill>
        <patternFill patternType="none"/>
      </fill>
      <alignment horizontal="right" vertical="center" textRotation="0" wrapText="1" indent="0" justifyLastLine="0" shrinkToFit="0" readingOrder="0"/>
    </dxf>
    <dxf>
      <font>
        <b/>
        <i val="0"/>
        <strike val="0"/>
        <u val="none"/>
        <sz val="11"/>
        <color theme="1"/>
        <name val="Calibri"/>
      </font>
      <numFmt numFmtId="167" formatCode="0.0%"/>
      <fill>
        <patternFill patternType="none"/>
      </fill>
      <alignment horizontal="general"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font>
        <b/>
        <i val="0"/>
        <strike val="0"/>
        <u val="none"/>
        <sz val="11"/>
        <color theme="1"/>
        <name val="Calibri"/>
      </font>
      <fill>
        <patternFill patternType="none"/>
      </fill>
      <alignment horizontal="general" vertical="center" textRotation="0" wrapText="1" shrinkToFit="0" readingOrder="0"/>
    </dxf>
    <dxf>
      <border>
        <left/>
        <right/>
        <top style="thin">
          <color theme="4" tint="-0.24994659260841701"/>
        </top>
        <bottom style="thin">
          <color theme="4" tint="-0.24994659260841701"/>
        </bottom>
      </border>
    </dxf>
    <dxf>
      <font>
        <i val="0"/>
        <strike val="0"/>
        <u val="none"/>
        <sz val="11"/>
        <color theme="1"/>
        <name val="Calibri"/>
      </font>
      <fill>
        <patternFill patternType="none"/>
      </fill>
    </dxf>
    <dxf>
      <font>
        <b/>
        <i val="0"/>
        <strike val="0"/>
        <condense val="0"/>
        <extend val="0"/>
        <outline val="0"/>
        <shadow val="0"/>
        <u val="none"/>
        <vertAlign val="baseline"/>
        <sz val="11"/>
        <color indexed="9"/>
        <name val="Calibri"/>
        <scheme val="none"/>
      </font>
      <numFmt numFmtId="0" formatCode="General"/>
      <fill>
        <patternFill patternType="solid">
          <fgColor indexed="64"/>
          <bgColor rgb="FF4F81BD"/>
        </patternFill>
      </fill>
      <alignment horizontal="general" vertical="center"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425"/>
          <c:y val="5.1499999999999997E-2"/>
          <c:w val="0.82099999999999995"/>
          <c:h val="0.63275000000000003"/>
        </c:manualLayout>
      </c:layout>
      <c:barChart>
        <c:barDir val="col"/>
        <c:grouping val="stacked"/>
        <c:varyColors val="0"/>
        <c:ser>
          <c:idx val="1"/>
          <c:order val="1"/>
          <c:tx>
            <c:strRef>
              <c:f>'MCR Originations'!$C$3</c:f>
              <c:strCache>
                <c:ptCount val="1"/>
                <c:pt idx="0">
                  <c:v>Filing Quarter</c:v>
                </c:pt>
              </c:strCache>
            </c:strRef>
          </c:tx>
          <c:spPr>
            <a:solidFill>
              <a:schemeClr val="accent3"/>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Originations'!$C$4:$C$22</c:f>
            </c:numRef>
          </c:val>
          <c:extLst>
            <c:ext xmlns:c16="http://schemas.microsoft.com/office/drawing/2014/chart" uri="{C3380CC4-5D6E-409C-BE32-E72D297353CC}">
              <c16:uniqueId val="{00000002-CED1-4159-8B41-DE1EC653B9AD}"/>
            </c:ext>
          </c:extLst>
        </c:ser>
        <c:ser>
          <c:idx val="2"/>
          <c:order val="2"/>
          <c:tx>
            <c:strRef>
              <c:f>'MCR Originations'!$D$3</c:f>
              <c:strCache>
                <c:ptCount val="1"/>
                <c:pt idx="0">
                  <c:v>Home Purchase</c:v>
                </c:pt>
              </c:strCache>
            </c:strRef>
          </c:tx>
          <c:spPr>
            <a:solidFill>
              <a:schemeClr val="tx2">
                <a:lumMod val="20000"/>
                <a:lumOff val="80000"/>
              </a:schemeClr>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Originations'!$D$6:$D$22</c:f>
              <c:numCache>
                <c:formatCode>"$"#,##0</c:formatCode>
                <c:ptCount val="17"/>
                <c:pt idx="0">
                  <c:v>113829634250</c:v>
                </c:pt>
                <c:pt idx="1">
                  <c:v>170444454197</c:v>
                </c:pt>
                <c:pt idx="2">
                  <c:v>169392462027</c:v>
                </c:pt>
                <c:pt idx="3">
                  <c:v>148104038533</c:v>
                </c:pt>
                <c:pt idx="4">
                  <c:v>123918265027</c:v>
                </c:pt>
                <c:pt idx="5">
                  <c:v>183305206616</c:v>
                </c:pt>
                <c:pt idx="6">
                  <c:v>173035680065</c:v>
                </c:pt>
                <c:pt idx="7">
                  <c:v>146582947480</c:v>
                </c:pt>
                <c:pt idx="8">
                  <c:v>124167950342</c:v>
                </c:pt>
                <c:pt idx="9">
                  <c:v>194165734913</c:v>
                </c:pt>
                <c:pt idx="10">
                  <c:v>194639578095</c:v>
                </c:pt>
                <c:pt idx="11">
                  <c:v>171551074117</c:v>
                </c:pt>
                <c:pt idx="12">
                  <c:v>150988832789</c:v>
                </c:pt>
                <c:pt idx="13">
                  <c:v>185916863906</c:v>
                </c:pt>
                <c:pt idx="14">
                  <c:v>271224387344</c:v>
                </c:pt>
                <c:pt idx="15">
                  <c:v>257471058288</c:v>
                </c:pt>
                <c:pt idx="16">
                  <c:v>210468005769</c:v>
                </c:pt>
              </c:numCache>
            </c:numRef>
          </c:val>
          <c:extLst>
            <c:ext xmlns:c16="http://schemas.microsoft.com/office/drawing/2014/chart" uri="{C3380CC4-5D6E-409C-BE32-E72D297353CC}">
              <c16:uniqueId val="{00000003-CED1-4159-8B41-DE1EC653B9AD}"/>
            </c:ext>
          </c:extLst>
        </c:ser>
        <c:ser>
          <c:idx val="3"/>
          <c:order val="3"/>
          <c:tx>
            <c:strRef>
              <c:f>'MCR Originations'!$E$3</c:f>
              <c:strCache>
                <c:ptCount val="1"/>
                <c:pt idx="0">
                  <c:v>Refinancing</c:v>
                </c:pt>
              </c:strCache>
            </c:strRef>
          </c:tx>
          <c:spPr>
            <a:solidFill>
              <a:schemeClr val="tx2">
                <a:lumMod val="60000"/>
                <a:lumOff val="40000"/>
              </a:schemeClr>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Originations'!$E$6:$E$22</c:f>
              <c:numCache>
                <c:formatCode>"$"#,##0</c:formatCode>
                <c:ptCount val="17"/>
                <c:pt idx="0">
                  <c:v>81359069638</c:v>
                </c:pt>
                <c:pt idx="1">
                  <c:v>74433630979</c:v>
                </c:pt>
                <c:pt idx="2">
                  <c:v>85416781862</c:v>
                </c:pt>
                <c:pt idx="3">
                  <c:v>94622483848</c:v>
                </c:pt>
                <c:pt idx="4">
                  <c:v>74690371787</c:v>
                </c:pt>
                <c:pt idx="5">
                  <c:v>59053391038</c:v>
                </c:pt>
                <c:pt idx="6">
                  <c:v>56269972282</c:v>
                </c:pt>
                <c:pt idx="7">
                  <c:v>54748609396</c:v>
                </c:pt>
                <c:pt idx="8">
                  <c:v>63182176214</c:v>
                </c:pt>
                <c:pt idx="9">
                  <c:v>104681554361</c:v>
                </c:pt>
                <c:pt idx="10">
                  <c:v>189452558848</c:v>
                </c:pt>
                <c:pt idx="11">
                  <c:v>216939361644</c:v>
                </c:pt>
                <c:pt idx="12">
                  <c:v>248729398652</c:v>
                </c:pt>
                <c:pt idx="13">
                  <c:v>396695380674</c:v>
                </c:pt>
                <c:pt idx="14">
                  <c:v>473957807417</c:v>
                </c:pt>
                <c:pt idx="15">
                  <c:v>542862446480</c:v>
                </c:pt>
                <c:pt idx="16">
                  <c:v>547035482419</c:v>
                </c:pt>
              </c:numCache>
            </c:numRef>
          </c:val>
          <c:extLst>
            <c:ext xmlns:c16="http://schemas.microsoft.com/office/drawing/2014/chart" uri="{C3380CC4-5D6E-409C-BE32-E72D297353CC}">
              <c16:uniqueId val="{00000004-CED1-4159-8B41-DE1EC653B9AD}"/>
            </c:ext>
          </c:extLst>
        </c:ser>
        <c:ser>
          <c:idx val="4"/>
          <c:order val="4"/>
          <c:tx>
            <c:strRef>
              <c:f>'MCR Originations'!$F$3</c:f>
              <c:strCache>
                <c:ptCount val="1"/>
                <c:pt idx="0">
                  <c:v>Home Improvement</c:v>
                </c:pt>
              </c:strCache>
            </c:strRef>
          </c:tx>
          <c:spPr>
            <a:solidFill>
              <a:schemeClr val="tx2">
                <a:lumMod val="75000"/>
              </a:schemeClr>
            </a:solidFill>
            <a:ln w="6350">
              <a:noFill/>
            </a:ln>
            <a:effectLst/>
          </c:spPr>
          <c:invertIfNegative val="0"/>
          <c:cat>
            <c:strRef>
              <c:f>'MCR Originations'!$A$6:$A$22</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Originations'!$F$6:$F$22</c:f>
              <c:numCache>
                <c:formatCode>"$"#,##0</c:formatCode>
                <c:ptCount val="17"/>
                <c:pt idx="0">
                  <c:v>4651062407</c:v>
                </c:pt>
                <c:pt idx="1">
                  <c:v>4887766339</c:v>
                </c:pt>
                <c:pt idx="2">
                  <c:v>5370310177</c:v>
                </c:pt>
                <c:pt idx="3">
                  <c:v>6168449784</c:v>
                </c:pt>
                <c:pt idx="4">
                  <c:v>5301523310</c:v>
                </c:pt>
                <c:pt idx="5">
                  <c:v>4783614107</c:v>
                </c:pt>
                <c:pt idx="6">
                  <c:v>4971421243</c:v>
                </c:pt>
                <c:pt idx="7">
                  <c:v>8157899656</c:v>
                </c:pt>
                <c:pt idx="8">
                  <c:v>3940300862</c:v>
                </c:pt>
                <c:pt idx="9">
                  <c:v>5528693711</c:v>
                </c:pt>
                <c:pt idx="10">
                  <c:v>8448404744</c:v>
                </c:pt>
                <c:pt idx="11">
                  <c:v>8414012092</c:v>
                </c:pt>
                <c:pt idx="12">
                  <c:v>7766396266</c:v>
                </c:pt>
                <c:pt idx="13">
                  <c:v>12056247498</c:v>
                </c:pt>
                <c:pt idx="14">
                  <c:v>12866435515</c:v>
                </c:pt>
                <c:pt idx="15">
                  <c:v>16593885847</c:v>
                </c:pt>
                <c:pt idx="16">
                  <c:v>17714875126</c:v>
                </c:pt>
              </c:numCache>
            </c:numRef>
          </c:val>
          <c:extLst>
            <c:ext xmlns:c16="http://schemas.microsoft.com/office/drawing/2014/chart" uri="{C3380CC4-5D6E-409C-BE32-E72D297353CC}">
              <c16:uniqueId val="{00000005-CED1-4159-8B41-DE1EC653B9AD}"/>
            </c:ext>
          </c:extLst>
        </c:ser>
        <c:dLbls>
          <c:showLegendKey val="0"/>
          <c:showVal val="0"/>
          <c:showCatName val="0"/>
          <c:showSerName val="0"/>
          <c:showPercent val="0"/>
          <c:showBubbleSize val="0"/>
        </c:dLbls>
        <c:gapWidth val="75"/>
        <c:overlap val="100"/>
        <c:axId val="13150315"/>
        <c:axId val="60322425"/>
        <c:extLst>
          <c:ext xmlns:c15="http://schemas.microsoft.com/office/drawing/2012/chart" uri="{02D57815-91ED-43cb-92C2-25804820EDAC}">
            <c15:filteredBarSeries>
              <c15:ser>
                <c:idx val="0"/>
                <c:order val="0"/>
                <c:tx>
                  <c:strRef>
                    <c:extLst>
                      <c:ext uri="{02D57815-91ED-43cb-92C2-25804820EDAC}">
                        <c15:formulaRef>
                          <c15:sqref>'MCR Originations'!$B$3</c15:sqref>
                        </c15:formulaRef>
                      </c:ext>
                    </c:extLst>
                    <c:strCache>
                      <c:ptCount val="1"/>
                      <c:pt idx="0">
                        <c:v>Quarter</c:v>
                      </c:pt>
                    </c:strCache>
                  </c:strRef>
                </c:tx>
                <c:spPr>
                  <a:solidFill>
                    <a:schemeClr val="accent1"/>
                  </a:solidFill>
                  <a:ln>
                    <a:noFill/>
                  </a:ln>
                  <a:effectLst/>
                </c:spPr>
                <c:invertIfNegative val="0"/>
                <c:cat>
                  <c:strRef>
                    <c:extLst>
                      <c:ext uri="{02D57815-91ED-43cb-92C2-25804820EDAC}">
                        <c15:formulaRef>
                          <c15:sqref>'MCR Originations'!$A$6:$A$22</c15:sqref>
                        </c15:formulaRef>
                      </c:ext>
                    </c:extLst>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extLst>
                      <c:ext uri="{02D57815-91ED-43cb-92C2-25804820EDAC}">
                        <c15:formulaRef>
                          <c15:sqref>'MCR Originations'!$B$4:$B$6</c15:sqref>
                        </c15:formulaRef>
                      </c:ext>
                    </c:extLst>
                    <c:numCache>
                      <c:formatCode>"$"#,##0</c:formatCode>
                      <c:ptCount val="3"/>
                      <c:pt idx="0">
                        <c:v>0</c:v>
                      </c:pt>
                      <c:pt idx="1">
                        <c:v>0</c:v>
                      </c:pt>
                      <c:pt idx="2">
                        <c:v>0</c:v>
                      </c:pt>
                    </c:numCache>
                  </c:numRef>
                </c:val>
                <c:extLst>
                  <c:ext xmlns:c16="http://schemas.microsoft.com/office/drawing/2014/chart" uri="{C3380CC4-5D6E-409C-BE32-E72D297353CC}">
                    <c16:uniqueId val="{00000003-706F-4AE2-AEA5-2CDD91E14E2A}"/>
                  </c:ext>
                </c:extLst>
              </c15:ser>
            </c15:filteredBarSeries>
          </c:ext>
        </c:extLst>
      </c:barChart>
      <c:catAx>
        <c:axId val="13150315"/>
        <c:scaling>
          <c:orientation val="minMax"/>
        </c:scaling>
        <c:delete val="0"/>
        <c:axPos val="b"/>
        <c:numFmt formatCode="General" sourceLinked="0"/>
        <c:majorTickMark val="in"/>
        <c:minorTickMark val="none"/>
        <c:tickLblPos val="nextTo"/>
        <c:spPr>
          <a:noFill/>
          <a:ln w="9525" cap="flat" cmpd="sng">
            <a:solidFill>
              <a:schemeClr val="tx1">
                <a:tint val="75000"/>
                <a:shade val="95000"/>
                <a:satMod val="105000"/>
              </a:schemeClr>
            </a:solidFill>
            <a:prstDash val="solid"/>
            <a:round/>
          </a:ln>
          <a:effectLst/>
        </c:spPr>
        <c:crossAx val="60322425"/>
        <c:crosses val="autoZero"/>
        <c:auto val="1"/>
        <c:lblAlgn val="ctr"/>
        <c:lblOffset val="100"/>
        <c:tickLblSkip val="4"/>
        <c:tickMarkSkip val="4"/>
        <c:noMultiLvlLbl val="0"/>
      </c:catAx>
      <c:valAx>
        <c:axId val="60322425"/>
        <c:scaling>
          <c:orientation val="minMax"/>
        </c:scaling>
        <c:delete val="0"/>
        <c:axPos val="l"/>
        <c:numFmt formatCode="&quot;$&quot;#,##0" sourceLinked="1"/>
        <c:majorTickMark val="out"/>
        <c:minorTickMark val="none"/>
        <c:tickLblPos val="nextTo"/>
        <c:spPr>
          <a:noFill/>
          <a:ln w="9525" cap="flat" cmpd="sng">
            <a:solidFill>
              <a:schemeClr val="tx1">
                <a:tint val="75000"/>
                <a:shade val="95000"/>
                <a:satMod val="105000"/>
              </a:schemeClr>
            </a:solidFill>
            <a:prstDash val="solid"/>
            <a:round/>
          </a:ln>
          <a:effectLst/>
        </c:spPr>
        <c:crossAx val="13150315"/>
        <c:crosses val="autoZero"/>
        <c:crossBetween val="between"/>
        <c:majorUnit val="100000000000"/>
        <c:dispUnits>
          <c:builtInUnit val="billions"/>
          <c:dispUnitsLbl>
            <c:layout>
              <c:manualLayout>
                <c:xMode val="edge"/>
                <c:yMode val="edge"/>
                <c:x val="3.3250000000000002E-2"/>
                <c:y val="0.13475000000000001"/>
              </c:manualLayout>
            </c:layout>
            <c:spPr>
              <a:noFill/>
              <a:ln w="6350">
                <a:noFill/>
              </a:ln>
              <a:effectLst/>
            </c:spPr>
            <c:txPr>
              <a:bodyPr rot="-5400000" vert="horz"/>
              <a:lstStyle/>
              <a:p>
                <a:pPr>
                  <a:defRPr lang="en-US" sz="1000" b="1" i="0" u="none" baseline="0">
                    <a:solidFill>
                      <a:schemeClr val="tx1"/>
                    </a:solidFill>
                    <a:latin typeface="Calibri"/>
                    <a:ea typeface="Calibri"/>
                    <a:cs typeface="Calibri"/>
                  </a:defRPr>
                </a:pPr>
                <a:endParaRPr lang="en-US"/>
              </a:p>
            </c:txPr>
          </c:dispUnitsLbl>
        </c:dispUnits>
      </c:valAx>
      <c:spPr>
        <a:noFill/>
        <a:ln w="6350">
          <a:noFill/>
        </a:ln>
        <a:effectLst/>
      </c:spPr>
    </c:plotArea>
    <c:legend>
      <c:legendPos val="b"/>
      <c:layout/>
      <c:overlay val="0"/>
      <c:spPr>
        <a:noFill/>
        <a:ln w="6350">
          <a:noFill/>
        </a:ln>
        <a:effectLst/>
      </c:spPr>
    </c:legend>
    <c:plotVisOnly val="1"/>
    <c:dispBlanksAs val="gap"/>
    <c:showDLblsOverMax val="0"/>
  </c:chart>
  <c:spPr>
    <a:solidFill>
      <a:schemeClr val="bg1"/>
    </a:solidFill>
    <a:ln w="6350" cap="flat" cmpd="sng">
      <a:solidFill>
        <a:schemeClr val="tx1">
          <a:tint val="75000"/>
        </a:schemeClr>
      </a:solidFill>
      <a:prstDash val="solid"/>
      <a:round/>
    </a:ln>
    <a:effectLst/>
  </c:spPr>
  <c:txPr>
    <a:bodyPr rot="0" vert="horz"/>
    <a:lstStyle/>
    <a:p>
      <a:pPr>
        <a:defRPr lang="en-US" u="none" baseline="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a:defRPr/>
            </a:pPr>
            <a:r>
              <a:rPr lang="en-US" u="none" baseline="0">
                <a:solidFill>
                  <a:schemeClr val="tx1"/>
                </a:solidFill>
              </a:rPr>
              <a:t>Number of Active MLOs for State-Licensed Companies</a:t>
            </a:r>
          </a:p>
        </c:rich>
      </c:tx>
      <c:layout/>
      <c:overlay val="0"/>
      <c:spPr>
        <a:noFill/>
        <a:ln w="6350">
          <a:noFill/>
        </a:ln>
      </c:spPr>
    </c:title>
    <c:autoTitleDeleted val="0"/>
    <c:plotArea>
      <c:layout/>
      <c:lineChart>
        <c:grouping val="standard"/>
        <c:varyColors val="0"/>
        <c:ser>
          <c:idx val="0"/>
          <c:order val="0"/>
          <c:tx>
            <c:strRef>
              <c:f>'MCR MLOs'!$B$4</c:f>
              <c:strCache>
                <c:ptCount val="1"/>
                <c:pt idx="0">
                  <c:v>Quarter</c:v>
                </c:pt>
              </c:strCache>
            </c:strRef>
          </c:tx>
          <c:marker>
            <c:symbol val="none"/>
          </c:marker>
          <c:cat>
            <c:strRef>
              <c:f>'MCR MLOs'!$A$7:$A$23</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MLOs'!$B$7:$B$23</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00F1-44EE-BAB1-54C18B167861}"/>
            </c:ext>
          </c:extLst>
        </c:ser>
        <c:ser>
          <c:idx val="1"/>
          <c:order val="1"/>
          <c:tx>
            <c:strRef>
              <c:f>'MCR MLOs'!$C$4</c:f>
              <c:strCache>
                <c:ptCount val="1"/>
                <c:pt idx="0">
                  <c:v>Filing Quarter</c:v>
                </c:pt>
              </c:strCache>
            </c:strRef>
          </c:tx>
          <c:marker>
            <c:symbol val="none"/>
          </c:marker>
          <c:cat>
            <c:strRef>
              <c:f>'MCR MLOs'!$A$7:$A$23</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MLOs'!$C$7:$C$23</c:f>
            </c:numRef>
          </c:val>
          <c:smooth val="0"/>
          <c:extLst>
            <c:ext xmlns:c16="http://schemas.microsoft.com/office/drawing/2014/chart" uri="{C3380CC4-5D6E-409C-BE32-E72D297353CC}">
              <c16:uniqueId val="{00000000-00F1-44EE-BAB1-54C18B167861}"/>
            </c:ext>
          </c:extLst>
        </c:ser>
        <c:ser>
          <c:idx val="2"/>
          <c:order val="2"/>
          <c:tx>
            <c:strRef>
              <c:f>'MCR MLOs'!$D$4</c:f>
              <c:strCache>
                <c:ptCount val="1"/>
                <c:pt idx="0">
                  <c:v>Active MLOs</c:v>
                </c:pt>
              </c:strCache>
            </c:strRef>
          </c:tx>
          <c:spPr>
            <a:ln w="19050" cmpd="sng">
              <a:solidFill>
                <a:schemeClr val="tx2">
                  <a:lumMod val="60000"/>
                  <a:lumOff val="40000"/>
                </a:schemeClr>
              </a:solidFill>
            </a:ln>
          </c:spPr>
          <c:marker>
            <c:symbol val="none"/>
          </c:marker>
          <c:cat>
            <c:strRef>
              <c:f>'MCR MLOs'!$A$7:$A$23</c:f>
              <c:strCache>
                <c:ptCount val="17"/>
                <c:pt idx="0">
                  <c:v>2017</c:v>
                </c:pt>
                <c:pt idx="1">
                  <c:v>2017</c:v>
                </c:pt>
                <c:pt idx="2">
                  <c:v>2017</c:v>
                </c:pt>
                <c:pt idx="3">
                  <c:v>2017</c:v>
                </c:pt>
                <c:pt idx="4">
                  <c:v>2018</c:v>
                </c:pt>
                <c:pt idx="5">
                  <c:v>2018</c:v>
                </c:pt>
                <c:pt idx="6">
                  <c:v>2018</c:v>
                </c:pt>
                <c:pt idx="7">
                  <c:v>2018</c:v>
                </c:pt>
                <c:pt idx="8">
                  <c:v>2019</c:v>
                </c:pt>
                <c:pt idx="9">
                  <c:v>2019</c:v>
                </c:pt>
                <c:pt idx="10">
                  <c:v>2019</c:v>
                </c:pt>
                <c:pt idx="11">
                  <c:v>2019</c:v>
                </c:pt>
                <c:pt idx="12">
                  <c:v>2020</c:v>
                </c:pt>
                <c:pt idx="13">
                  <c:v>2020</c:v>
                </c:pt>
                <c:pt idx="14">
                  <c:v>2020</c:v>
                </c:pt>
                <c:pt idx="15">
                  <c:v>2020</c:v>
                </c:pt>
                <c:pt idx="16">
                  <c:v>2021</c:v>
                </c:pt>
              </c:strCache>
            </c:strRef>
          </c:cat>
          <c:val>
            <c:numRef>
              <c:f>'MCR MLOs'!$D$7:$D$23</c:f>
              <c:numCache>
                <c:formatCode>_(* #,##0_);_(* \(#,##0\);_(* "-"??_);_(@_)</c:formatCode>
                <c:ptCount val="17"/>
                <c:pt idx="0">
                  <c:v>82276</c:v>
                </c:pt>
                <c:pt idx="1">
                  <c:v>86190</c:v>
                </c:pt>
                <c:pt idx="2">
                  <c:v>87405</c:v>
                </c:pt>
                <c:pt idx="3">
                  <c:v>88205</c:v>
                </c:pt>
                <c:pt idx="4">
                  <c:v>86269</c:v>
                </c:pt>
                <c:pt idx="5">
                  <c:v>88855</c:v>
                </c:pt>
                <c:pt idx="6">
                  <c:v>88147</c:v>
                </c:pt>
                <c:pt idx="7">
                  <c:v>85647</c:v>
                </c:pt>
                <c:pt idx="8">
                  <c:v>82551</c:v>
                </c:pt>
                <c:pt idx="9">
                  <c:v>88830</c:v>
                </c:pt>
                <c:pt idx="10">
                  <c:v>92237</c:v>
                </c:pt>
                <c:pt idx="11">
                  <c:v>94058</c:v>
                </c:pt>
                <c:pt idx="12">
                  <c:v>94243</c:v>
                </c:pt>
                <c:pt idx="13">
                  <c:v>99191</c:v>
                </c:pt>
                <c:pt idx="14">
                  <c:v>105504</c:v>
                </c:pt>
                <c:pt idx="15">
                  <c:v>109875</c:v>
                </c:pt>
                <c:pt idx="16">
                  <c:v>112158</c:v>
                </c:pt>
              </c:numCache>
            </c:numRef>
          </c:val>
          <c:smooth val="0"/>
          <c:extLst>
            <c:ext xmlns:c16="http://schemas.microsoft.com/office/drawing/2014/chart" uri="{C3380CC4-5D6E-409C-BE32-E72D297353CC}">
              <c16:uniqueId val="{00000000-C202-486E-AB3A-CA9169F0235B}"/>
            </c:ext>
          </c:extLst>
        </c:ser>
        <c:dLbls>
          <c:showLegendKey val="0"/>
          <c:showVal val="0"/>
          <c:showCatName val="0"/>
          <c:showSerName val="0"/>
          <c:showPercent val="0"/>
          <c:showBubbleSize val="0"/>
        </c:dLbls>
        <c:smooth val="0"/>
        <c:axId val="31665623"/>
        <c:axId val="53443087"/>
      </c:lineChart>
      <c:catAx>
        <c:axId val="31665623"/>
        <c:scaling>
          <c:orientation val="minMax"/>
        </c:scaling>
        <c:delete val="0"/>
        <c:axPos val="b"/>
        <c:numFmt formatCode="General" sourceLinked="0"/>
        <c:majorTickMark val="out"/>
        <c:minorTickMark val="none"/>
        <c:tickLblPos val="nextTo"/>
        <c:spPr>
          <a:ln w="6350" cap="flat" cmpd="sng"/>
        </c:spPr>
        <c:txPr>
          <a:bodyPr rot="0" vert="horz"/>
          <a:lstStyle/>
          <a:p>
            <a:pPr>
              <a:defRPr lang="en-US" sz="1000" u="none" baseline="0">
                <a:solidFill>
                  <a:schemeClr val="tx1"/>
                </a:solidFill>
              </a:defRPr>
            </a:pPr>
            <a:endParaRPr lang="en-US"/>
          </a:p>
        </c:txPr>
        <c:crossAx val="53443087"/>
        <c:crosses val="autoZero"/>
        <c:auto val="1"/>
        <c:lblAlgn val="ctr"/>
        <c:lblOffset val="100"/>
        <c:tickLblSkip val="4"/>
        <c:tickMarkSkip val="4"/>
        <c:noMultiLvlLbl val="0"/>
      </c:catAx>
      <c:valAx>
        <c:axId val="53443087"/>
        <c:scaling>
          <c:orientation val="minMax"/>
        </c:scaling>
        <c:delete val="0"/>
        <c:axPos val="l"/>
        <c:majorGridlines>
          <c:spPr>
            <a:ln w="6350">
              <a:noFill/>
            </a:ln>
          </c:spPr>
        </c:majorGridlines>
        <c:title>
          <c:tx>
            <c:rich>
              <a:bodyPr rot="-5400000" vert="horz"/>
              <a:lstStyle/>
              <a:p>
                <a:pPr algn="ctr">
                  <a:defRPr/>
                </a:pPr>
                <a:r>
                  <a:rPr lang="en-US" sz="1000" u="none" baseline="0">
                    <a:solidFill>
                      <a:schemeClr val="tx1"/>
                    </a:solidFill>
                  </a:rPr>
                  <a:t>Thousands</a:t>
                </a:r>
              </a:p>
            </c:rich>
          </c:tx>
          <c:layout/>
          <c:overlay val="0"/>
          <c:spPr>
            <a:noFill/>
            <a:ln w="6350">
              <a:noFill/>
            </a:ln>
          </c:spPr>
        </c:title>
        <c:numFmt formatCode="General" sourceLinked="1"/>
        <c:majorTickMark val="out"/>
        <c:minorTickMark val="none"/>
        <c:tickLblPos val="nextTo"/>
        <c:spPr>
          <a:ln w="6350" cap="flat" cmpd="sng"/>
        </c:spPr>
        <c:txPr>
          <a:bodyPr/>
          <a:lstStyle/>
          <a:p>
            <a:pPr>
              <a:defRPr lang="en-US" sz="1000" u="none" baseline="0">
                <a:solidFill>
                  <a:schemeClr val="tx1"/>
                </a:solidFill>
              </a:defRPr>
            </a:pPr>
            <a:endParaRPr lang="en-US"/>
          </a:p>
        </c:txPr>
        <c:crossAx val="31665623"/>
        <c:crosses val="autoZero"/>
        <c:crossBetween val="between"/>
        <c:majorUnit val="20000"/>
        <c:dispUnits>
          <c:builtInUnit val="thousands"/>
        </c:dispUnits>
      </c:valAx>
    </c:plotArea>
    <c:plotVisOnly val="1"/>
    <c:dispBlanksAs val="gap"/>
    <c:showDLblsOverMax val="0"/>
  </c:chart>
  <c:txPr>
    <a:bodyPr rot="0" vert="horz"/>
    <a:lstStyle/>
    <a:p>
      <a:pPr>
        <a:defRPr lang="en-US" sz="1200" u="none" baseline="0">
          <a:solidFill>
            <a:schemeClr val="tx1"/>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2743200</xdr:colOff>
      <xdr:row>1</xdr:row>
      <xdr:rowOff>333375</xdr:rowOff>
    </xdr:from>
    <xdr:to>
      <xdr:col>0</xdr:col>
      <xdr:colOff>4267200</xdr:colOff>
      <xdr:row>7</xdr:row>
      <xdr:rowOff>19049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bwMode="auto">
        <a:xfrm>
          <a:off x="2743200" y="714375"/>
          <a:ext cx="1524000" cy="103822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66675</xdr:colOff>
      <xdr:row>2</xdr:row>
      <xdr:rowOff>114300</xdr:rowOff>
    </xdr:from>
    <xdr:to>
      <xdr:col>14</xdr:col>
      <xdr:colOff>371475</xdr:colOff>
      <xdr:row>20</xdr:row>
      <xdr:rowOff>133350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314324</xdr:colOff>
      <xdr:row>1</xdr:row>
      <xdr:rowOff>228599</xdr:rowOff>
    </xdr:from>
    <xdr:to>
      <xdr:col>16</xdr:col>
      <xdr:colOff>819150</xdr:colOff>
      <xdr:row>26</xdr:row>
      <xdr:rowOff>57150</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A3:E6" totalsRowShown="0" headerRowDxfId="28" dataDxfId="27" tableBorderDxfId="26">
  <tableColumns count="5">
    <tableColumn id="1" name="Type" dataDxfId="25"/>
    <tableColumn id="2" name="Unique Entities" dataDxfId="24"/>
    <tableColumn id="3" name="Over the Year Growth" dataDxfId="23" dataCellStyle="Percent"/>
    <tableColumn id="4" name="      Licenses" dataDxfId="22"/>
    <tableColumn id="5" name="Over the Year Growth2" dataDxfId="21" dataCellStyle="Percent"/>
  </tableColumns>
  <tableStyleInfo name="TableStyleLight9" showFirstColumn="0" showLastColumn="0" showRowStripes="1" showColumnStripes="0"/>
</table>
</file>

<file path=xl/tables/table2.xml><?xml version="1.0" encoding="utf-8"?>
<table xmlns="http://schemas.openxmlformats.org/spreadsheetml/2006/main" id="3" name="Table3" displayName="Table3" ref="A11:C13" totalsRowShown="0" tableBorderDxfId="20">
  <tableColumns count="3">
    <tableColumn id="1" name="Type" dataDxfId="19"/>
    <tableColumn id="2" name="Unique Entities" dataDxfId="18"/>
    <tableColumn id="3" name="Over the Year Growth" dataDxfId="17"/>
  </tableColumns>
  <tableStyleInfo name="TableStyleLight13" showFirstColumn="0" showLastColumn="0" showRowStripes="1" showColumnStripes="0"/>
</table>
</file>

<file path=xl/tables/table3.xml><?xml version="1.0" encoding="utf-8"?>
<table xmlns="http://schemas.openxmlformats.org/spreadsheetml/2006/main" id="4" name="Table4" displayName="Table4" ref="A16:C18" totalsRowShown="0" tableBorderDxfId="16">
  <tableColumns count="3">
    <tableColumn id="1" name="Type" dataDxfId="15"/>
    <tableColumn id="2" name="Unique Entities" dataDxfId="14"/>
    <tableColumn id="3" name="Over the Year Growth" dataDxfId="13"/>
  </tableColumns>
  <tableStyleInfo name="TableStyleLight13" showFirstColumn="0" showLastColumn="0" showRowStripes="1" showColumnStripes="0"/>
</table>
</file>

<file path=xl/tables/table4.xml><?xml version="1.0" encoding="utf-8"?>
<table xmlns="http://schemas.openxmlformats.org/spreadsheetml/2006/main" id="5" name="Table2" displayName="Table2" ref="A3:F22" totalsRowShown="0" headerRowDxfId="12" dataDxfId="11">
  <tableColumns count="6">
    <tableColumn id="5" name="Year" dataDxfId="10">
      <calculatedColumnFormula>LEFT(Table2[[#This Row],[Filing Quarter]],4)</calculatedColumnFormula>
    </tableColumn>
    <tableColumn id="6" name="Quarter" dataDxfId="9">
      <calculatedColumnFormula>RIGHT(Table2[[#This Row],[Filing Quarter]],2)</calculatedColumnFormula>
    </tableColumn>
    <tableColumn id="1" name="Filing Quarter" dataDxfId="8"/>
    <tableColumn id="2" name="Home Purchase" dataDxfId="7" dataCellStyle="Currency"/>
    <tableColumn id="3" name="Refinancing" dataDxfId="6" dataCellStyle="Currency"/>
    <tableColumn id="4" name="Home Improvement" dataDxfId="5" dataCellStyle="Currency"/>
  </tableColumns>
  <tableStyleInfo name="TableStyleLight13" showFirstColumn="0" showLastColumn="0" showRowStripes="1" showColumnStripes="0"/>
</table>
</file>

<file path=xl/tables/table5.xml><?xml version="1.0" encoding="utf-8"?>
<table xmlns="http://schemas.openxmlformats.org/spreadsheetml/2006/main" id="2" name="Table13" displayName="Table13" ref="A4:D23" totalsRowShown="0" headerRowDxfId="4">
  <tableColumns count="4">
    <tableColumn id="4" name="Year" dataDxfId="3">
      <calculatedColumnFormula>LEFT(Table2[[#This Row],[Filing Quarter]],4)</calculatedColumnFormula>
    </tableColumn>
    <tableColumn id="3" name="Quarter" dataDxfId="2">
      <calculatedColumnFormula>RIGHT(Table13[[#This Row],[Filing Quarter]],2)</calculatedColumnFormula>
    </tableColumn>
    <tableColumn id="1" name="Filing Quarter" dataDxfId="1">
      <calculatedColumnFormula>RIGHT(Table2[[#This Row],[Filing Quarter]],2)</calculatedColumnFormula>
    </tableColumn>
    <tableColumn id="2" name="Active MLOs" dataDxfId="0" dataCellStyle="Comma"/>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showGridLines="0" tabSelected="1" workbookViewId="0">
      <selection activeCell="J55" sqref="J55"/>
    </sheetView>
  </sheetViews>
  <sheetFormatPr defaultRowHeight="15" x14ac:dyDescent="0.25"/>
  <cols>
    <col min="1" max="1" width="81" bestFit="1" customWidth="1"/>
  </cols>
  <sheetData>
    <row r="1" spans="1:1" ht="30" customHeight="1" x14ac:dyDescent="0.25">
      <c r="A1" s="1" t="s">
        <v>0</v>
      </c>
    </row>
    <row r="2" spans="1:1" ht="31.5" customHeight="1" x14ac:dyDescent="0.5">
      <c r="A2" s="2" t="s">
        <v>4</v>
      </c>
    </row>
    <row r="3" spans="1:1" ht="15" customHeight="1" x14ac:dyDescent="0.25">
      <c r="A3" s="3"/>
    </row>
    <row r="4" spans="1:1" ht="15" customHeight="1" x14ac:dyDescent="0.25">
      <c r="A4" s="4" t="s">
        <v>5</v>
      </c>
    </row>
    <row r="5" spans="1:1" ht="15" customHeight="1" x14ac:dyDescent="0.25">
      <c r="A5" s="4" t="s">
        <v>1</v>
      </c>
    </row>
    <row r="6" spans="1:1" ht="15" customHeight="1" x14ac:dyDescent="0.25">
      <c r="A6" s="4" t="s">
        <v>2</v>
      </c>
    </row>
    <row r="7" spans="1:1" ht="15" customHeight="1" x14ac:dyDescent="0.25">
      <c r="A7" s="4" t="s">
        <v>3</v>
      </c>
    </row>
    <row r="12" spans="1:1" ht="15" customHeight="1" x14ac:dyDescent="0.25">
      <c r="A12" s="5" t="s">
        <v>143</v>
      </c>
    </row>
    <row r="13" spans="1:1" ht="15" customHeight="1" x14ac:dyDescent="0.25"/>
  </sheetData>
  <pageMargins left="0.7" right="0.7" top="0.75" bottom="0.75" header="0.3" footer="0.3"/>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C4" sqref="C4"/>
    </sheetView>
  </sheetViews>
  <sheetFormatPr defaultRowHeight="15" x14ac:dyDescent="0.25"/>
  <cols>
    <col min="1" max="1" width="11.42578125" customWidth="1"/>
    <col min="2" max="2" width="14.28515625" customWidth="1"/>
    <col min="3" max="3" width="19.85546875" customWidth="1"/>
    <col min="4" max="5" width="12.140625" customWidth="1"/>
  </cols>
  <sheetData>
    <row r="1" spans="1:6" ht="18" customHeight="1" x14ac:dyDescent="0.25">
      <c r="A1" s="6" t="s">
        <v>6</v>
      </c>
    </row>
    <row r="2" spans="1:6" ht="15" customHeight="1" thickBot="1" x14ac:dyDescent="0.3">
      <c r="A2" s="7" t="s">
        <v>7</v>
      </c>
    </row>
    <row r="3" spans="1:6" s="17" customFormat="1" ht="30" customHeight="1" x14ac:dyDescent="0.25">
      <c r="A3" s="134" t="s">
        <v>8</v>
      </c>
      <c r="B3" s="135" t="s">
        <v>9</v>
      </c>
      <c r="C3" s="135" t="s">
        <v>10</v>
      </c>
      <c r="D3" s="136" t="s">
        <v>185</v>
      </c>
      <c r="E3" s="137" t="s">
        <v>186</v>
      </c>
    </row>
    <row r="4" spans="1:6" ht="12.75" customHeight="1" thickBot="1" x14ac:dyDescent="0.3">
      <c r="A4" s="127" t="s">
        <v>16</v>
      </c>
      <c r="B4" s="132">
        <v>19547</v>
      </c>
      <c r="C4" s="130">
        <v>9.0305667112896032E-2</v>
      </c>
      <c r="D4" s="133">
        <v>52632</v>
      </c>
      <c r="E4" s="131">
        <v>0.11056718433490885</v>
      </c>
      <c r="F4" s="16"/>
    </row>
    <row r="5" spans="1:6" ht="12.75" customHeight="1" thickBot="1" x14ac:dyDescent="0.3">
      <c r="A5" s="127" t="s">
        <v>17</v>
      </c>
      <c r="B5" s="132">
        <v>26947</v>
      </c>
      <c r="C5" s="130">
        <v>8.0126663459996791E-2</v>
      </c>
      <c r="D5" s="133">
        <v>84884</v>
      </c>
      <c r="E5" s="131">
        <v>0.19750578409796288</v>
      </c>
      <c r="F5" s="16"/>
    </row>
    <row r="6" spans="1:6" ht="12.75" customHeight="1" thickBot="1" x14ac:dyDescent="0.3">
      <c r="A6" s="139" t="s">
        <v>18</v>
      </c>
      <c r="B6" s="140">
        <v>185301</v>
      </c>
      <c r="C6" s="141">
        <v>0.18518305318903983</v>
      </c>
      <c r="D6" s="142">
        <v>712821</v>
      </c>
      <c r="E6" s="143">
        <v>0.34001503900742552</v>
      </c>
      <c r="F6" s="16"/>
    </row>
    <row r="7" spans="1:6" ht="15.75" customHeight="1" x14ac:dyDescent="0.25">
      <c r="A7" s="12"/>
      <c r="B7" s="12"/>
      <c r="C7" s="12"/>
      <c r="D7" s="13"/>
      <c r="E7" s="12"/>
    </row>
    <row r="8" spans="1:6" ht="70.5" customHeight="1" x14ac:dyDescent="0.25">
      <c r="A8" s="144" t="s">
        <v>12</v>
      </c>
      <c r="B8" s="144"/>
      <c r="C8" s="144"/>
      <c r="D8" s="144"/>
      <c r="E8" s="144"/>
    </row>
    <row r="9" spans="1:6" ht="15" customHeight="1" x14ac:dyDescent="0.25">
      <c r="A9" s="9"/>
      <c r="B9" s="9"/>
      <c r="C9" s="9"/>
      <c r="D9" s="9"/>
      <c r="E9" s="9"/>
    </row>
    <row r="10" spans="1:6" ht="15" customHeight="1" x14ac:dyDescent="0.25">
      <c r="A10" s="10" t="s">
        <v>13</v>
      </c>
      <c r="B10" s="8"/>
      <c r="C10" s="8"/>
      <c r="D10" s="9"/>
      <c r="E10" s="9"/>
    </row>
    <row r="11" spans="1:6" ht="15" customHeight="1" thickBot="1" x14ac:dyDescent="0.3">
      <c r="A11" s="14" t="s">
        <v>8</v>
      </c>
      <c r="B11" s="15" t="s">
        <v>9</v>
      </c>
      <c r="C11" s="15" t="s">
        <v>10</v>
      </c>
      <c r="D11" s="8"/>
      <c r="E11" s="8"/>
    </row>
    <row r="12" spans="1:6" ht="12.75" customHeight="1" thickBot="1" x14ac:dyDescent="0.3">
      <c r="A12" s="124" t="s">
        <v>16</v>
      </c>
      <c r="B12" s="128">
        <v>8271</v>
      </c>
      <c r="C12" s="126">
        <v>-2.8427111476565254E-2</v>
      </c>
      <c r="D12" s="8"/>
      <c r="E12" s="8"/>
    </row>
    <row r="13" spans="1:6" ht="12.75" customHeight="1" thickBot="1" x14ac:dyDescent="0.3">
      <c r="A13" s="124" t="s">
        <v>18</v>
      </c>
      <c r="B13" s="128">
        <v>388877</v>
      </c>
      <c r="C13" s="126">
        <v>-4.1398078738682328E-2</v>
      </c>
      <c r="D13" s="8"/>
      <c r="E13" s="8"/>
    </row>
    <row r="14" spans="1:6" ht="15" customHeight="1" x14ac:dyDescent="0.25">
      <c r="A14" s="8"/>
      <c r="B14" s="8"/>
      <c r="C14" s="8"/>
      <c r="D14" s="8"/>
      <c r="E14" s="8"/>
    </row>
    <row r="15" spans="1:6" ht="15" customHeight="1" x14ac:dyDescent="0.25">
      <c r="A15" s="10" t="s">
        <v>14</v>
      </c>
      <c r="B15" s="8"/>
      <c r="C15" s="8"/>
      <c r="D15" s="8"/>
      <c r="E15" s="8"/>
    </row>
    <row r="16" spans="1:6" ht="15" customHeight="1" thickBot="1" x14ac:dyDescent="0.3">
      <c r="A16" s="14" t="s">
        <v>8</v>
      </c>
      <c r="B16" s="15" t="s">
        <v>9</v>
      </c>
      <c r="C16" s="15" t="s">
        <v>10</v>
      </c>
      <c r="D16" s="8"/>
      <c r="E16" s="8"/>
    </row>
    <row r="17" spans="1:5" ht="12.75" customHeight="1" thickBot="1" x14ac:dyDescent="0.3">
      <c r="A17" s="124" t="s">
        <v>16</v>
      </c>
      <c r="B17" s="125">
        <v>86</v>
      </c>
      <c r="C17" s="126">
        <v>2.3255813953488372E-2</v>
      </c>
      <c r="D17" s="8"/>
      <c r="E17" s="8"/>
    </row>
    <row r="18" spans="1:5" ht="12.75" customHeight="1" thickBot="1" x14ac:dyDescent="0.3">
      <c r="A18" s="124" t="s">
        <v>18</v>
      </c>
      <c r="B18" s="128">
        <v>3057</v>
      </c>
      <c r="C18" s="126">
        <v>-0.10533202486097482</v>
      </c>
      <c r="D18" s="8"/>
      <c r="E18" s="8"/>
    </row>
    <row r="19" spans="1:5" ht="15" customHeight="1" x14ac:dyDescent="0.25">
      <c r="A19" s="11" t="s">
        <v>11</v>
      </c>
      <c r="B19" s="8"/>
      <c r="C19" s="8"/>
      <c r="D19" s="8"/>
      <c r="E19" s="8"/>
    </row>
    <row r="20" spans="1:5" ht="25.5" customHeight="1" x14ac:dyDescent="0.25">
      <c r="A20" s="144" t="s">
        <v>192</v>
      </c>
      <c r="B20" s="144"/>
      <c r="C20" s="144"/>
      <c r="D20" s="144"/>
      <c r="E20" s="144"/>
    </row>
    <row r="21" spans="1:5" ht="25.5" customHeight="1" x14ac:dyDescent="0.25"/>
  </sheetData>
  <mergeCells count="2">
    <mergeCell ref="A8:E8"/>
    <mergeCell ref="A20:E20"/>
  </mergeCells>
  <pageMargins left="0.7" right="0.7" top="0.75" bottom="0.75" header="0.3" footer="0.3"/>
  <pageSetup orientation="portrait" horizontalDpi="360" verticalDpi="360"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workbookViewId="0">
      <selection activeCell="C7" sqref="C7"/>
    </sheetView>
  </sheetViews>
  <sheetFormatPr defaultRowHeight="15" x14ac:dyDescent="0.25"/>
  <cols>
    <col min="1" max="1" width="18.7109375" customWidth="1"/>
    <col min="2" max="2" width="11.7109375" customWidth="1"/>
    <col min="3" max="3" width="11.85546875" customWidth="1"/>
    <col min="4" max="4" width="12.5703125" customWidth="1"/>
    <col min="5" max="5" width="12.85546875" customWidth="1"/>
    <col min="6" max="7" width="11.7109375" customWidth="1"/>
    <col min="8" max="8" width="11.5703125" customWidth="1"/>
    <col min="9" max="9" width="14" customWidth="1"/>
    <col min="11" max="14" width="9.140625" hidden="1" customWidth="1"/>
  </cols>
  <sheetData>
    <row r="1" spans="1:14" ht="18" customHeight="1" x14ac:dyDescent="0.25">
      <c r="A1" s="50" t="str">
        <f>"2. State-Licensed Mortgage Entities"&amp;CHAR(185)&amp;", "&amp;TEXT(M7-1,"mmmm dd, yyyy")</f>
        <v>2. State-Licensed Mortgage Entities¹, March 31, 2021</v>
      </c>
      <c r="B1" s="51"/>
      <c r="C1" s="51"/>
      <c r="D1" s="51"/>
      <c r="E1" s="51"/>
      <c r="F1" s="51"/>
      <c r="G1" s="51"/>
      <c r="H1" s="51"/>
      <c r="I1" s="51"/>
      <c r="K1" s="19" t="s">
        <v>22</v>
      </c>
      <c r="L1" s="19" t="s">
        <v>23</v>
      </c>
      <c r="M1" s="20" t="s">
        <v>24</v>
      </c>
      <c r="N1" s="18" t="s">
        <v>25</v>
      </c>
    </row>
    <row r="2" spans="1:14" ht="15.75" customHeight="1" thickBot="1" x14ac:dyDescent="0.3">
      <c r="K2" s="18"/>
      <c r="L2" s="18"/>
      <c r="M2" s="18"/>
      <c r="N2" s="18"/>
    </row>
    <row r="3" spans="1:14" ht="19.5" customHeight="1" thickBot="1" x14ac:dyDescent="0.35">
      <c r="A3" s="29"/>
      <c r="B3" s="148" t="s">
        <v>26</v>
      </c>
      <c r="C3" s="149"/>
      <c r="D3" s="150"/>
      <c r="E3" s="30" t="s">
        <v>27</v>
      </c>
      <c r="F3" s="148" t="s">
        <v>28</v>
      </c>
      <c r="G3" s="149"/>
      <c r="H3" s="149"/>
      <c r="I3" s="150"/>
      <c r="K3" s="21"/>
      <c r="L3" s="21"/>
      <c r="M3" s="21"/>
      <c r="N3" s="21"/>
    </row>
    <row r="4" spans="1:14" ht="45" customHeight="1" x14ac:dyDescent="0.25">
      <c r="A4" s="31" t="s">
        <v>29</v>
      </c>
      <c r="B4" s="32" t="s">
        <v>30</v>
      </c>
      <c r="C4" s="33" t="s">
        <v>96</v>
      </c>
      <c r="D4" s="34" t="s">
        <v>97</v>
      </c>
      <c r="E4" s="35" t="s">
        <v>31</v>
      </c>
      <c r="F4" s="32" t="s">
        <v>32</v>
      </c>
      <c r="G4" s="33" t="s">
        <v>96</v>
      </c>
      <c r="H4" s="33" t="s">
        <v>97</v>
      </c>
      <c r="I4" s="36" t="s">
        <v>33</v>
      </c>
      <c r="K4" s="22"/>
      <c r="L4" s="22"/>
      <c r="M4" s="22"/>
      <c r="N4" s="22"/>
    </row>
    <row r="5" spans="1:14" ht="15" customHeight="1" x14ac:dyDescent="0.25">
      <c r="A5" s="37" t="s">
        <v>34</v>
      </c>
      <c r="B5" s="38">
        <v>687</v>
      </c>
      <c r="C5" s="39">
        <v>5.2067381316998472E-2</v>
      </c>
      <c r="D5" s="40">
        <v>112</v>
      </c>
      <c r="E5" s="41">
        <v>1308</v>
      </c>
      <c r="F5" s="38">
        <v>13203</v>
      </c>
      <c r="G5" s="39">
        <v>0.20256853993988524</v>
      </c>
      <c r="H5" s="42">
        <v>1340</v>
      </c>
      <c r="I5" s="43">
        <v>20.355371900826448</v>
      </c>
      <c r="K5" s="27"/>
    </row>
    <row r="6" spans="1:14" ht="15" customHeight="1" x14ac:dyDescent="0.25">
      <c r="A6" s="37" t="s">
        <v>35</v>
      </c>
      <c r="B6" s="38">
        <v>226</v>
      </c>
      <c r="C6" s="39">
        <v>2.2624434389140271E-2</v>
      </c>
      <c r="D6" s="40">
        <v>19</v>
      </c>
      <c r="E6" s="41">
        <v>447</v>
      </c>
      <c r="F6" s="38">
        <v>3433</v>
      </c>
      <c r="G6" s="39">
        <v>0.15940560621411684</v>
      </c>
      <c r="H6" s="42">
        <v>192</v>
      </c>
      <c r="I6" s="43">
        <v>16.612565445026178</v>
      </c>
      <c r="K6" s="27"/>
      <c r="M6" s="23">
        <v>1</v>
      </c>
    </row>
    <row r="7" spans="1:14" ht="15" customHeight="1" x14ac:dyDescent="0.25">
      <c r="A7" s="37" t="s">
        <v>36</v>
      </c>
      <c r="B7" s="38">
        <v>1260</v>
      </c>
      <c r="C7" s="39">
        <v>7.6923076923076927E-2</v>
      </c>
      <c r="D7" s="40">
        <v>620</v>
      </c>
      <c r="E7" s="41">
        <v>4245</v>
      </c>
      <c r="F7" s="38">
        <v>26315</v>
      </c>
      <c r="G7" s="39">
        <v>0.17856503045503405</v>
      </c>
      <c r="H7" s="42">
        <v>9061</v>
      </c>
      <c r="I7" s="43">
        <v>23.096317280453256</v>
      </c>
      <c r="K7" s="27"/>
      <c r="M7" s="24" t="s">
        <v>184</v>
      </c>
    </row>
    <row r="8" spans="1:14" ht="15" customHeight="1" x14ac:dyDescent="0.25">
      <c r="A8" s="37" t="s">
        <v>38</v>
      </c>
      <c r="B8" s="38">
        <v>439</v>
      </c>
      <c r="C8" s="39">
        <v>4.5238095238095237E-2</v>
      </c>
      <c r="D8" s="40">
        <v>27</v>
      </c>
      <c r="E8" s="41">
        <v>1075</v>
      </c>
      <c r="F8" s="38">
        <v>7482</v>
      </c>
      <c r="G8" s="39">
        <v>0.22274881516587677</v>
      </c>
      <c r="H8" s="42">
        <v>402</v>
      </c>
      <c r="I8" s="43">
        <v>19.219072164948454</v>
      </c>
      <c r="K8" s="27"/>
    </row>
    <row r="9" spans="1:14" ht="15" customHeight="1" x14ac:dyDescent="0.25">
      <c r="A9" s="37" t="s">
        <v>39</v>
      </c>
      <c r="B9" s="38">
        <v>6650</v>
      </c>
      <c r="C9" s="39">
        <v>0.15151515151515152</v>
      </c>
      <c r="D9" s="40">
        <v>6566</v>
      </c>
      <c r="E9" s="41">
        <v>871</v>
      </c>
      <c r="F9" s="38">
        <v>20770</v>
      </c>
      <c r="G9" s="39">
        <v>0.11570691877954448</v>
      </c>
      <c r="H9" s="42">
        <v>19214</v>
      </c>
      <c r="I9" s="43">
        <v>2.716230060002927</v>
      </c>
      <c r="K9" s="27"/>
    </row>
    <row r="10" spans="1:14" ht="15" customHeight="1" x14ac:dyDescent="0.25">
      <c r="A10" s="37" t="s">
        <v>40</v>
      </c>
      <c r="B10" s="38">
        <v>1666</v>
      </c>
      <c r="C10" s="39">
        <v>6.8633739576651698E-2</v>
      </c>
      <c r="D10" s="40">
        <v>804</v>
      </c>
      <c r="E10" s="41">
        <v>7379</v>
      </c>
      <c r="F10" s="38">
        <v>46517</v>
      </c>
      <c r="G10" s="39">
        <v>0.14213808681987822</v>
      </c>
      <c r="H10" s="42">
        <v>18348</v>
      </c>
      <c r="I10" s="43">
        <v>26.531637312459232</v>
      </c>
      <c r="K10" s="27"/>
    </row>
    <row r="11" spans="1:14" ht="15" customHeight="1" x14ac:dyDescent="0.25">
      <c r="A11" s="37" t="s">
        <v>41</v>
      </c>
      <c r="B11" s="38">
        <v>2116</v>
      </c>
      <c r="C11" s="39">
        <v>0.14131607335490831</v>
      </c>
      <c r="D11" s="40">
        <v>763</v>
      </c>
      <c r="E11" s="25" t="s">
        <v>187</v>
      </c>
      <c r="F11" s="38">
        <v>20371</v>
      </c>
      <c r="G11" s="39">
        <v>0.13880813953488372</v>
      </c>
      <c r="H11" s="42">
        <v>4621</v>
      </c>
      <c r="I11" s="43">
        <v>10.688442211055277</v>
      </c>
      <c r="K11" s="28" t="s">
        <v>42</v>
      </c>
    </row>
    <row r="12" spans="1:14" ht="15" customHeight="1" x14ac:dyDescent="0.25">
      <c r="A12" s="37" t="s">
        <v>43</v>
      </c>
      <c r="B12" s="38">
        <v>699</v>
      </c>
      <c r="C12" s="39">
        <v>3.0973451327433628E-2</v>
      </c>
      <c r="D12" s="40">
        <v>139</v>
      </c>
      <c r="E12" s="41">
        <v>1080</v>
      </c>
      <c r="F12" s="38">
        <v>10598</v>
      </c>
      <c r="G12" s="39">
        <v>0.18162559928643104</v>
      </c>
      <c r="H12" s="42">
        <v>1094</v>
      </c>
      <c r="I12" s="43">
        <v>15.866352201257861</v>
      </c>
    </row>
    <row r="13" spans="1:14" ht="15" customHeight="1" x14ac:dyDescent="0.25">
      <c r="A13" s="37" t="s">
        <v>44</v>
      </c>
      <c r="B13" s="38">
        <v>444</v>
      </c>
      <c r="C13" s="39">
        <v>6.4748201438848921E-2</v>
      </c>
      <c r="D13" s="40">
        <v>20</v>
      </c>
      <c r="E13" s="41">
        <v>919</v>
      </c>
      <c r="F13" s="38">
        <v>6892</v>
      </c>
      <c r="G13" s="39">
        <v>0.22524444444444444</v>
      </c>
      <c r="H13" s="42">
        <v>333</v>
      </c>
      <c r="I13" s="43">
        <v>15.54257907542579</v>
      </c>
    </row>
    <row r="14" spans="1:14" ht="15" customHeight="1" x14ac:dyDescent="0.25">
      <c r="A14" s="37" t="s">
        <v>45</v>
      </c>
      <c r="B14" s="38">
        <v>677</v>
      </c>
      <c r="C14" s="39">
        <v>0.15726495726495726</v>
      </c>
      <c r="D14" s="40">
        <v>7</v>
      </c>
      <c r="E14" s="41">
        <v>1017</v>
      </c>
      <c r="F14" s="38">
        <v>7067</v>
      </c>
      <c r="G14" s="39">
        <v>0.15966524450278963</v>
      </c>
      <c r="H14" s="42">
        <v>83</v>
      </c>
      <c r="I14" s="43">
        <v>12.501886792452829</v>
      </c>
    </row>
    <row r="15" spans="1:14" ht="15" customHeight="1" x14ac:dyDescent="0.25">
      <c r="A15" s="37" t="s">
        <v>46</v>
      </c>
      <c r="B15" s="38">
        <v>3794</v>
      </c>
      <c r="C15" s="39">
        <v>9.0856814261069577E-2</v>
      </c>
      <c r="D15" s="40">
        <v>1818</v>
      </c>
      <c r="E15" s="41">
        <v>5879</v>
      </c>
      <c r="F15" s="38">
        <v>48195</v>
      </c>
      <c r="G15" s="39">
        <v>0.16272617611580217</v>
      </c>
      <c r="H15" s="42">
        <v>14247</v>
      </c>
      <c r="I15" s="26" t="s">
        <v>188</v>
      </c>
    </row>
    <row r="16" spans="1:14" ht="15" customHeight="1" x14ac:dyDescent="0.25">
      <c r="A16" s="37" t="s">
        <v>47</v>
      </c>
      <c r="B16" s="38">
        <v>1385</v>
      </c>
      <c r="C16" s="39">
        <v>4.6863189720332578E-2</v>
      </c>
      <c r="D16" s="40">
        <v>519</v>
      </c>
      <c r="E16" s="41">
        <v>729</v>
      </c>
      <c r="F16" s="38">
        <v>22834</v>
      </c>
      <c r="G16" s="39">
        <v>0.14496314496314497</v>
      </c>
      <c r="H16" s="42">
        <v>4037</v>
      </c>
      <c r="I16" s="43">
        <v>17.541195476575123</v>
      </c>
    </row>
    <row r="17" spans="1:9" ht="15" customHeight="1" x14ac:dyDescent="0.25">
      <c r="A17" s="37" t="s">
        <v>48</v>
      </c>
      <c r="B17" s="38">
        <v>20</v>
      </c>
      <c r="C17" s="39">
        <v>0</v>
      </c>
      <c r="D17" s="40">
        <v>3</v>
      </c>
      <c r="E17" s="41">
        <v>31</v>
      </c>
      <c r="F17" s="38">
        <v>13</v>
      </c>
      <c r="G17" s="39">
        <v>8.3333333333333329E-2</v>
      </c>
      <c r="H17" s="42">
        <v>11</v>
      </c>
      <c r="I17" s="43">
        <v>3</v>
      </c>
    </row>
    <row r="18" spans="1:9" ht="15" customHeight="1" x14ac:dyDescent="0.25">
      <c r="A18" s="37" t="s">
        <v>49</v>
      </c>
      <c r="B18" s="38">
        <v>350</v>
      </c>
      <c r="C18" s="39">
        <v>1.7441860465116279E-2</v>
      </c>
      <c r="D18" s="40">
        <v>95</v>
      </c>
      <c r="E18" s="41">
        <v>238</v>
      </c>
      <c r="F18" s="38">
        <v>3443</v>
      </c>
      <c r="G18" s="39">
        <v>0.1092139175257732</v>
      </c>
      <c r="H18" s="42">
        <v>962</v>
      </c>
      <c r="I18" s="43">
        <v>12.421875</v>
      </c>
    </row>
    <row r="19" spans="1:9" ht="15" customHeight="1" x14ac:dyDescent="0.25">
      <c r="A19" s="37" t="s">
        <v>50</v>
      </c>
      <c r="B19" s="38">
        <v>564</v>
      </c>
      <c r="C19" s="39">
        <v>8.6705202312138727E-2</v>
      </c>
      <c r="D19" s="40">
        <v>48</v>
      </c>
      <c r="E19" s="41">
        <v>1396</v>
      </c>
      <c r="F19" s="38">
        <v>6482</v>
      </c>
      <c r="G19" s="39">
        <v>0.14603960396039603</v>
      </c>
      <c r="H19" s="42">
        <v>810</v>
      </c>
      <c r="I19" s="43">
        <v>11.670520231213873</v>
      </c>
    </row>
    <row r="20" spans="1:9" ht="15" customHeight="1" x14ac:dyDescent="0.25">
      <c r="A20" s="37" t="s">
        <v>51</v>
      </c>
      <c r="B20" s="38">
        <v>929</v>
      </c>
      <c r="C20" s="39">
        <v>4.2648709315375982E-2</v>
      </c>
      <c r="D20" s="40">
        <v>331</v>
      </c>
      <c r="E20" s="41">
        <v>603</v>
      </c>
      <c r="F20" s="38">
        <v>21154</v>
      </c>
      <c r="G20" s="39">
        <v>0.16750372537115735</v>
      </c>
      <c r="H20" s="42">
        <v>4288</v>
      </c>
      <c r="I20" s="43">
        <v>24.608531994981181</v>
      </c>
    </row>
    <row r="21" spans="1:9" ht="15" customHeight="1" x14ac:dyDescent="0.25">
      <c r="A21" s="37" t="s">
        <v>52</v>
      </c>
      <c r="B21" s="38">
        <v>391</v>
      </c>
      <c r="C21" s="39">
        <v>-1.0126582278481013E-2</v>
      </c>
      <c r="D21" s="40">
        <v>25</v>
      </c>
      <c r="E21" s="25" t="s">
        <v>187</v>
      </c>
      <c r="F21" s="38">
        <v>15511</v>
      </c>
      <c r="G21" s="39">
        <v>0.15340571088637717</v>
      </c>
      <c r="H21" s="42">
        <v>1402</v>
      </c>
      <c r="I21" s="43">
        <v>38.375999999999998</v>
      </c>
    </row>
    <row r="22" spans="1:9" ht="15" customHeight="1" x14ac:dyDescent="0.25">
      <c r="A22" s="37" t="s">
        <v>53</v>
      </c>
      <c r="B22" s="38">
        <v>221</v>
      </c>
      <c r="C22" s="39">
        <v>4.7393364928909949E-2</v>
      </c>
      <c r="D22" s="40">
        <v>94</v>
      </c>
      <c r="E22" s="41">
        <v>24</v>
      </c>
      <c r="F22" s="38">
        <v>631</v>
      </c>
      <c r="G22" s="39">
        <v>8.6058519793459548E-2</v>
      </c>
      <c r="H22" s="42">
        <v>252</v>
      </c>
      <c r="I22" s="43">
        <v>2.5627906976744188</v>
      </c>
    </row>
    <row r="23" spans="1:9" ht="15" customHeight="1" x14ac:dyDescent="0.25">
      <c r="A23" s="37" t="s">
        <v>54</v>
      </c>
      <c r="B23" s="38">
        <v>700</v>
      </c>
      <c r="C23" s="39">
        <v>4.0118870728083213E-2</v>
      </c>
      <c r="D23" s="40">
        <v>107</v>
      </c>
      <c r="E23" s="41">
        <v>1333</v>
      </c>
      <c r="F23" s="38">
        <v>11434</v>
      </c>
      <c r="G23" s="39">
        <v>0.19315454450589586</v>
      </c>
      <c r="H23" s="42">
        <v>423</v>
      </c>
      <c r="I23" s="43">
        <v>31.174698795180724</v>
      </c>
    </row>
    <row r="24" spans="1:9" ht="15" customHeight="1" x14ac:dyDescent="0.25">
      <c r="A24" s="37" t="s">
        <v>55</v>
      </c>
      <c r="B24" s="38">
        <v>482</v>
      </c>
      <c r="C24" s="39">
        <v>5.0108932461873638E-2</v>
      </c>
      <c r="D24" s="40">
        <v>39</v>
      </c>
      <c r="E24" s="41">
        <v>1201</v>
      </c>
      <c r="F24" s="38">
        <v>8383</v>
      </c>
      <c r="G24" s="39">
        <v>0.19671663097787295</v>
      </c>
      <c r="H24" s="42">
        <v>817</v>
      </c>
      <c r="I24" s="43">
        <v>20.591145833333332</v>
      </c>
    </row>
    <row r="25" spans="1:9" ht="15" customHeight="1" x14ac:dyDescent="0.25">
      <c r="A25" s="37" t="s">
        <v>56</v>
      </c>
      <c r="B25" s="38">
        <v>621</v>
      </c>
      <c r="C25" s="39">
        <v>6.7010309278350513E-2</v>
      </c>
      <c r="D25" s="40">
        <v>128</v>
      </c>
      <c r="E25" s="41">
        <v>1260</v>
      </c>
      <c r="F25" s="38">
        <v>9923</v>
      </c>
      <c r="G25" s="39">
        <v>0.151293653556097</v>
      </c>
      <c r="H25" s="42">
        <v>1281</v>
      </c>
      <c r="I25" s="43">
        <v>17.746296296296297</v>
      </c>
    </row>
    <row r="26" spans="1:9" ht="15" customHeight="1" x14ac:dyDescent="0.25">
      <c r="A26" s="37" t="s">
        <v>57</v>
      </c>
      <c r="B26" s="38">
        <v>696</v>
      </c>
      <c r="C26" s="39">
        <v>7.24191063174114E-2</v>
      </c>
      <c r="D26" s="40">
        <v>234</v>
      </c>
      <c r="E26" s="41">
        <v>1450</v>
      </c>
      <c r="F26" s="38">
        <v>10961</v>
      </c>
      <c r="G26" s="39">
        <v>0.17092191005234483</v>
      </c>
      <c r="H26" s="42">
        <v>1309</v>
      </c>
      <c r="I26" s="43">
        <v>15.357142857142858</v>
      </c>
    </row>
    <row r="27" spans="1:9" ht="15" customHeight="1" x14ac:dyDescent="0.25">
      <c r="A27" s="37" t="s">
        <v>58</v>
      </c>
      <c r="B27" s="38">
        <v>443</v>
      </c>
      <c r="C27" s="39">
        <v>4.4811320754716978E-2</v>
      </c>
      <c r="D27" s="40">
        <v>38</v>
      </c>
      <c r="E27" s="41">
        <v>924</v>
      </c>
      <c r="F27" s="38">
        <v>7968</v>
      </c>
      <c r="G27" s="39">
        <v>0.17452830188679244</v>
      </c>
      <c r="H27" s="42">
        <v>346</v>
      </c>
      <c r="I27" s="43">
        <v>22.786833855799372</v>
      </c>
    </row>
    <row r="28" spans="1:9" ht="15" customHeight="1" x14ac:dyDescent="0.25">
      <c r="A28" s="37" t="s">
        <v>59</v>
      </c>
      <c r="B28" s="38">
        <v>1040</v>
      </c>
      <c r="C28" s="39">
        <v>6.1224489795918366E-2</v>
      </c>
      <c r="D28" s="40">
        <v>237</v>
      </c>
      <c r="E28" s="41">
        <v>2032</v>
      </c>
      <c r="F28" s="38">
        <v>19564</v>
      </c>
      <c r="G28" s="39">
        <v>0.14953875080792056</v>
      </c>
      <c r="H28" s="42">
        <v>3189</v>
      </c>
      <c r="I28" s="43">
        <v>19.293378995433791</v>
      </c>
    </row>
    <row r="29" spans="1:9" ht="15" customHeight="1" x14ac:dyDescent="0.25">
      <c r="A29" s="37" t="s">
        <v>60</v>
      </c>
      <c r="B29" s="38">
        <v>589</v>
      </c>
      <c r="C29" s="39">
        <v>1.0291595197255575E-2</v>
      </c>
      <c r="D29" s="40">
        <v>183</v>
      </c>
      <c r="E29" s="41">
        <v>1346</v>
      </c>
      <c r="F29" s="38">
        <v>11761</v>
      </c>
      <c r="G29" s="39">
        <v>0.15417075564278704</v>
      </c>
      <c r="H29" s="42">
        <v>2161</v>
      </c>
      <c r="I29" s="43">
        <v>21.698412698412699</v>
      </c>
    </row>
    <row r="30" spans="1:9" ht="15" customHeight="1" x14ac:dyDescent="0.25">
      <c r="A30" s="37" t="s">
        <v>61</v>
      </c>
      <c r="B30" s="38">
        <v>1093</v>
      </c>
      <c r="C30" s="39">
        <v>7.5787401574803154E-2</v>
      </c>
      <c r="D30" s="40">
        <v>461</v>
      </c>
      <c r="E30" s="25" t="s">
        <v>187</v>
      </c>
      <c r="F30" s="38">
        <v>17630</v>
      </c>
      <c r="G30" s="39">
        <v>0.22252270993689757</v>
      </c>
      <c r="H30" s="42">
        <v>6702</v>
      </c>
      <c r="I30" s="43">
        <v>17.538140020898641</v>
      </c>
    </row>
    <row r="31" spans="1:9" ht="15" customHeight="1" x14ac:dyDescent="0.25">
      <c r="A31" s="37" t="s">
        <v>62</v>
      </c>
      <c r="B31" s="38">
        <v>771</v>
      </c>
      <c r="C31" s="39">
        <v>4.4715447154471545E-2</v>
      </c>
      <c r="D31" s="40">
        <v>222</v>
      </c>
      <c r="E31" s="41">
        <v>947</v>
      </c>
      <c r="F31" s="38">
        <v>12193</v>
      </c>
      <c r="G31" s="39">
        <v>0.25688073394495414</v>
      </c>
      <c r="H31" s="42">
        <v>1807</v>
      </c>
      <c r="I31" s="43">
        <v>20.626353790613717</v>
      </c>
    </row>
    <row r="32" spans="1:9" ht="15" customHeight="1" x14ac:dyDescent="0.25">
      <c r="A32" s="37" t="s">
        <v>63</v>
      </c>
      <c r="B32" s="38">
        <v>469</v>
      </c>
      <c r="C32" s="39">
        <v>4.2222222222222223E-2</v>
      </c>
      <c r="D32" s="40">
        <v>52</v>
      </c>
      <c r="E32" s="41">
        <v>813</v>
      </c>
      <c r="F32" s="38">
        <v>6046</v>
      </c>
      <c r="G32" s="39">
        <v>0.1140593329648056</v>
      </c>
      <c r="H32" s="42">
        <v>369</v>
      </c>
      <c r="I32" s="43">
        <v>12.974193548387097</v>
      </c>
    </row>
    <row r="33" spans="1:9" ht="15" customHeight="1" x14ac:dyDescent="0.25">
      <c r="A33" s="37" t="s">
        <v>64</v>
      </c>
      <c r="B33" s="38">
        <v>448</v>
      </c>
      <c r="C33" s="39">
        <v>4.6728971962616821E-2</v>
      </c>
      <c r="D33" s="40">
        <v>133</v>
      </c>
      <c r="E33" s="41">
        <v>1620</v>
      </c>
      <c r="F33" s="38">
        <v>12059</v>
      </c>
      <c r="G33" s="39">
        <v>0.19763630946469363</v>
      </c>
      <c r="H33" s="42">
        <v>3088</v>
      </c>
      <c r="I33" s="43">
        <v>30.53475935828877</v>
      </c>
    </row>
    <row r="34" spans="1:9" ht="15" customHeight="1" x14ac:dyDescent="0.25">
      <c r="A34" s="37" t="s">
        <v>65</v>
      </c>
      <c r="B34" s="38">
        <v>379</v>
      </c>
      <c r="C34" s="39">
        <v>8.2857142857142851E-2</v>
      </c>
      <c r="D34" s="40">
        <v>34</v>
      </c>
      <c r="E34" s="41">
        <v>668</v>
      </c>
      <c r="F34" s="38">
        <v>4541</v>
      </c>
      <c r="G34" s="39">
        <v>0.26279199110122359</v>
      </c>
      <c r="H34" s="42">
        <v>230</v>
      </c>
      <c r="I34" s="43">
        <v>12.259365994236312</v>
      </c>
    </row>
    <row r="35" spans="1:9" ht="15" customHeight="1" x14ac:dyDescent="0.25">
      <c r="A35" s="37" t="s">
        <v>66</v>
      </c>
      <c r="B35" s="38">
        <v>409</v>
      </c>
      <c r="C35" s="39">
        <v>4.336734693877551E-2</v>
      </c>
      <c r="D35" s="40">
        <v>30</v>
      </c>
      <c r="E35" s="41">
        <v>865</v>
      </c>
      <c r="F35" s="38">
        <v>4782</v>
      </c>
      <c r="G35" s="39">
        <v>0.19281616363182838</v>
      </c>
      <c r="H35" s="42">
        <v>252</v>
      </c>
      <c r="I35" s="43">
        <v>14.661237785016286</v>
      </c>
    </row>
    <row r="36" spans="1:9" ht="15" customHeight="1" x14ac:dyDescent="0.25">
      <c r="A36" s="37" t="s">
        <v>67</v>
      </c>
      <c r="B36" s="38">
        <v>543</v>
      </c>
      <c r="C36" s="39">
        <v>2.6465028355387523E-2</v>
      </c>
      <c r="D36" s="40">
        <v>152</v>
      </c>
      <c r="E36" s="41">
        <v>1198</v>
      </c>
      <c r="F36" s="38">
        <v>11890</v>
      </c>
      <c r="G36" s="39">
        <v>0.13551714258428038</v>
      </c>
      <c r="H36" s="42">
        <v>2764</v>
      </c>
      <c r="I36" s="43">
        <v>22.672995780590718</v>
      </c>
    </row>
    <row r="37" spans="1:9" ht="15" customHeight="1" x14ac:dyDescent="0.25">
      <c r="A37" s="37" t="s">
        <v>68</v>
      </c>
      <c r="B37" s="38">
        <v>460</v>
      </c>
      <c r="C37" s="39">
        <v>3.3707865168539325E-2</v>
      </c>
      <c r="D37" s="40">
        <v>42</v>
      </c>
      <c r="E37" s="41">
        <v>998</v>
      </c>
      <c r="F37" s="38">
        <v>5674</v>
      </c>
      <c r="G37" s="39">
        <v>0.13163143199042682</v>
      </c>
      <c r="H37" s="42">
        <v>520</v>
      </c>
      <c r="I37" s="43">
        <v>15.565096952908588</v>
      </c>
    </row>
    <row r="38" spans="1:9" ht="15" customHeight="1" x14ac:dyDescent="0.25">
      <c r="A38" s="37" t="s">
        <v>69</v>
      </c>
      <c r="B38" s="38">
        <v>935</v>
      </c>
      <c r="C38" s="39">
        <v>4.0044493882091213E-2</v>
      </c>
      <c r="D38" s="40">
        <v>280</v>
      </c>
      <c r="E38" s="41">
        <v>1756</v>
      </c>
      <c r="F38" s="38">
        <v>15490</v>
      </c>
      <c r="G38" s="39">
        <v>0.1115097588978186</v>
      </c>
      <c r="H38" s="42">
        <v>4026</v>
      </c>
      <c r="I38" s="43">
        <v>15.830396475770925</v>
      </c>
    </row>
    <row r="39" spans="1:9" ht="15" customHeight="1" x14ac:dyDescent="0.25">
      <c r="A39" s="37" t="s">
        <v>70</v>
      </c>
      <c r="B39" s="38">
        <v>416</v>
      </c>
      <c r="C39" s="39">
        <v>3.2258064516129031E-2</v>
      </c>
      <c r="D39" s="40">
        <v>46</v>
      </c>
      <c r="E39" s="41">
        <v>1056</v>
      </c>
      <c r="F39" s="38">
        <v>8262</v>
      </c>
      <c r="G39" s="39">
        <v>0.19825960841189266</v>
      </c>
      <c r="H39" s="42">
        <v>510</v>
      </c>
      <c r="I39" s="43">
        <v>18.239234449760765</v>
      </c>
    </row>
    <row r="40" spans="1:9" ht="15" customHeight="1" x14ac:dyDescent="0.25">
      <c r="A40" s="37" t="s">
        <v>71</v>
      </c>
      <c r="B40" s="38">
        <v>721</v>
      </c>
      <c r="C40" s="39">
        <v>1.3888888888888889E-3</v>
      </c>
      <c r="D40" s="40">
        <v>437</v>
      </c>
      <c r="E40" s="41">
        <v>1013</v>
      </c>
      <c r="F40" s="38">
        <v>8566</v>
      </c>
      <c r="G40" s="39">
        <v>4.310764734534827E-2</v>
      </c>
      <c r="H40" s="42">
        <v>3611</v>
      </c>
      <c r="I40" s="43">
        <v>13.353135313531354</v>
      </c>
    </row>
    <row r="41" spans="1:9" ht="15" customHeight="1" x14ac:dyDescent="0.25">
      <c r="A41" s="37" t="s">
        <v>72</v>
      </c>
      <c r="B41" s="38">
        <v>852</v>
      </c>
      <c r="C41" s="39">
        <v>7.0351758793969849E-2</v>
      </c>
      <c r="D41" s="40">
        <v>190</v>
      </c>
      <c r="E41" s="41">
        <v>1964</v>
      </c>
      <c r="F41" s="38">
        <v>20727</v>
      </c>
      <c r="G41" s="39">
        <v>0.17227532379390306</v>
      </c>
      <c r="H41" s="42">
        <v>3607</v>
      </c>
      <c r="I41" s="43">
        <v>23.648447204968946</v>
      </c>
    </row>
    <row r="42" spans="1:9" ht="15" customHeight="1" x14ac:dyDescent="0.25">
      <c r="A42" s="37" t="s">
        <v>73</v>
      </c>
      <c r="B42" s="38">
        <v>503</v>
      </c>
      <c r="C42" s="39">
        <v>4.3568464730290454E-2</v>
      </c>
      <c r="D42" s="40">
        <v>37</v>
      </c>
      <c r="E42" s="41">
        <v>625</v>
      </c>
      <c r="F42" s="38">
        <v>6013</v>
      </c>
      <c r="G42" s="39">
        <v>0.18716683119447186</v>
      </c>
      <c r="H42" s="42">
        <v>88</v>
      </c>
      <c r="I42" s="43">
        <v>24.526785714285715</v>
      </c>
    </row>
    <row r="43" spans="1:9" ht="15" customHeight="1" x14ac:dyDescent="0.25">
      <c r="A43" s="37" t="s">
        <v>74</v>
      </c>
      <c r="B43" s="38">
        <v>753</v>
      </c>
      <c r="C43" s="39">
        <v>6.9602272727272721E-2</v>
      </c>
      <c r="D43" s="40">
        <v>211</v>
      </c>
      <c r="E43" s="41">
        <v>1851</v>
      </c>
      <c r="F43" s="38">
        <v>17396</v>
      </c>
      <c r="G43" s="39">
        <v>0.24248267980858509</v>
      </c>
      <c r="H43" s="42">
        <v>4082</v>
      </c>
      <c r="I43" s="43">
        <v>22.772151898734176</v>
      </c>
    </row>
    <row r="44" spans="1:9" ht="15" customHeight="1" x14ac:dyDescent="0.25">
      <c r="A44" s="37" t="s">
        <v>75</v>
      </c>
      <c r="B44" s="38">
        <v>465</v>
      </c>
      <c r="C44" s="39">
        <v>6.8965517241379309E-2</v>
      </c>
      <c r="D44" s="40">
        <v>72</v>
      </c>
      <c r="E44" s="41">
        <v>964</v>
      </c>
      <c r="F44" s="38">
        <v>8712</v>
      </c>
      <c r="G44" s="39">
        <v>0.16845493562231759</v>
      </c>
      <c r="H44" s="42">
        <v>737</v>
      </c>
      <c r="I44" s="43">
        <v>17.302575107296136</v>
      </c>
    </row>
    <row r="45" spans="1:9" ht="15" customHeight="1" x14ac:dyDescent="0.25">
      <c r="A45" s="37" t="s">
        <v>76</v>
      </c>
      <c r="B45" s="38">
        <v>982</v>
      </c>
      <c r="C45" s="39">
        <v>3.3684210526315789E-2</v>
      </c>
      <c r="D45" s="40">
        <v>208</v>
      </c>
      <c r="E45" s="41">
        <v>2644</v>
      </c>
      <c r="F45" s="38">
        <v>14167</v>
      </c>
      <c r="G45" s="39">
        <v>0.11113725490196079</v>
      </c>
      <c r="H45" s="42">
        <v>2441</v>
      </c>
      <c r="I45" s="43">
        <v>15.012687427912342</v>
      </c>
    </row>
    <row r="46" spans="1:9" ht="15" customHeight="1" x14ac:dyDescent="0.25">
      <c r="A46" s="37" t="s">
        <v>77</v>
      </c>
      <c r="B46" s="38">
        <v>1220</v>
      </c>
      <c r="C46" s="39">
        <v>6.7366579177602803E-2</v>
      </c>
      <c r="D46" s="40">
        <v>430</v>
      </c>
      <c r="E46" s="41">
        <v>2207</v>
      </c>
      <c r="F46" s="38">
        <v>19566</v>
      </c>
      <c r="G46" s="39">
        <v>0.15053510525696812</v>
      </c>
      <c r="H46" s="42">
        <v>3501</v>
      </c>
      <c r="I46" s="43">
        <v>15.894874022589052</v>
      </c>
    </row>
    <row r="47" spans="1:9" ht="15" customHeight="1" x14ac:dyDescent="0.25">
      <c r="A47" s="37" t="s">
        <v>78</v>
      </c>
      <c r="B47" s="38">
        <v>88</v>
      </c>
      <c r="C47" s="39">
        <v>1.1494252873563218E-2</v>
      </c>
      <c r="D47" s="40">
        <v>27</v>
      </c>
      <c r="E47" s="41">
        <v>104</v>
      </c>
      <c r="F47" s="38">
        <v>411</v>
      </c>
      <c r="G47" s="39">
        <v>9.0185676392572939E-2</v>
      </c>
      <c r="H47" s="42">
        <v>300</v>
      </c>
      <c r="I47" s="43">
        <v>9</v>
      </c>
    </row>
    <row r="48" spans="1:9" ht="15" customHeight="1" x14ac:dyDescent="0.25">
      <c r="A48" s="37" t="s">
        <v>79</v>
      </c>
      <c r="B48" s="38">
        <v>523</v>
      </c>
      <c r="C48" s="39">
        <v>1.7509727626459144E-2</v>
      </c>
      <c r="D48" s="40">
        <v>34</v>
      </c>
      <c r="E48" s="41">
        <v>786</v>
      </c>
      <c r="F48" s="38">
        <v>5194</v>
      </c>
      <c r="G48" s="39">
        <v>0.10699062233589088</v>
      </c>
      <c r="H48" s="42">
        <v>510</v>
      </c>
      <c r="I48" s="43">
        <v>15.464285714285714</v>
      </c>
    </row>
    <row r="49" spans="1:9" ht="15" customHeight="1" x14ac:dyDescent="0.25">
      <c r="A49" s="37" t="s">
        <v>80</v>
      </c>
      <c r="B49" s="38">
        <v>456</v>
      </c>
      <c r="C49" s="39">
        <v>2.9345372460496615E-2</v>
      </c>
      <c r="D49" s="40">
        <v>15</v>
      </c>
      <c r="E49" s="41">
        <v>1960</v>
      </c>
      <c r="F49" s="38">
        <v>13764</v>
      </c>
      <c r="G49" s="39">
        <v>0.18512140520061995</v>
      </c>
      <c r="H49" s="42">
        <v>1298</v>
      </c>
      <c r="I49" s="43">
        <v>27.770065075921909</v>
      </c>
    </row>
    <row r="50" spans="1:9" ht="15" customHeight="1" x14ac:dyDescent="0.25">
      <c r="A50" s="37" t="s">
        <v>81</v>
      </c>
      <c r="B50" s="38">
        <v>359</v>
      </c>
      <c r="C50" s="39">
        <v>8.4592145015105744E-2</v>
      </c>
      <c r="D50" s="40">
        <v>151</v>
      </c>
      <c r="E50" s="41">
        <v>117</v>
      </c>
      <c r="F50" s="38">
        <v>1189</v>
      </c>
      <c r="G50" s="39">
        <v>0.21326530612244898</v>
      </c>
      <c r="H50" s="42">
        <v>405</v>
      </c>
      <c r="I50" s="43">
        <v>3.0875706214689265</v>
      </c>
    </row>
    <row r="51" spans="1:9" ht="15" customHeight="1" x14ac:dyDescent="0.25">
      <c r="A51" s="37" t="s">
        <v>82</v>
      </c>
      <c r="B51" s="38">
        <v>346</v>
      </c>
      <c r="C51" s="39">
        <v>4.2168674698795178E-2</v>
      </c>
      <c r="D51" s="40">
        <v>11</v>
      </c>
      <c r="E51" s="25" t="s">
        <v>187</v>
      </c>
      <c r="F51" s="38">
        <v>5153</v>
      </c>
      <c r="G51" s="39">
        <v>0.21791538643346728</v>
      </c>
      <c r="H51" s="42">
        <v>121</v>
      </c>
      <c r="I51" s="43">
        <v>20.155462184873951</v>
      </c>
    </row>
    <row r="52" spans="1:9" ht="15" customHeight="1" x14ac:dyDescent="0.25">
      <c r="A52" s="37" t="s">
        <v>83</v>
      </c>
      <c r="B52" s="38">
        <v>850</v>
      </c>
      <c r="C52" s="39">
        <v>7.5949367088607597E-2</v>
      </c>
      <c r="D52" s="40">
        <v>122</v>
      </c>
      <c r="E52" s="41">
        <v>3239</v>
      </c>
      <c r="F52" s="38">
        <v>17817</v>
      </c>
      <c r="G52" s="39">
        <v>0.23241336376841668</v>
      </c>
      <c r="H52" s="42">
        <v>2275</v>
      </c>
      <c r="I52" s="43">
        <v>20.973248407643311</v>
      </c>
    </row>
    <row r="53" spans="1:9" ht="15" customHeight="1" x14ac:dyDescent="0.25">
      <c r="A53" s="37" t="s">
        <v>84</v>
      </c>
      <c r="B53" s="38" t="s">
        <v>189</v>
      </c>
      <c r="C53" s="39" t="s">
        <v>189</v>
      </c>
      <c r="D53" s="40" t="s">
        <v>189</v>
      </c>
      <c r="E53" s="41" t="s">
        <v>187</v>
      </c>
      <c r="F53" s="38">
        <v>274</v>
      </c>
      <c r="G53" s="39">
        <v>0.13223140495867769</v>
      </c>
      <c r="H53" s="42">
        <v>103</v>
      </c>
      <c r="I53" s="26" t="s">
        <v>188</v>
      </c>
    </row>
    <row r="54" spans="1:9" ht="15" customHeight="1" x14ac:dyDescent="0.25">
      <c r="A54" s="37" t="s">
        <v>85</v>
      </c>
      <c r="B54" s="38">
        <v>2400</v>
      </c>
      <c r="C54" s="39">
        <v>9.0909090909090912E-2</v>
      </c>
      <c r="D54" s="40">
        <v>1449</v>
      </c>
      <c r="E54" s="41">
        <v>4365</v>
      </c>
      <c r="F54" s="38">
        <v>35633</v>
      </c>
      <c r="G54" s="39">
        <v>0.12371491643014822</v>
      </c>
      <c r="H54" s="42">
        <v>13041</v>
      </c>
      <c r="I54" s="43">
        <v>13.853385079775766</v>
      </c>
    </row>
    <row r="55" spans="1:9" ht="15" customHeight="1" x14ac:dyDescent="0.25">
      <c r="A55" s="37" t="s">
        <v>86</v>
      </c>
      <c r="B55" s="38">
        <v>254</v>
      </c>
      <c r="C55" s="39">
        <v>3.2520325203252036E-2</v>
      </c>
      <c r="D55" s="40">
        <v>22</v>
      </c>
      <c r="E55" s="25" t="s">
        <v>187</v>
      </c>
      <c r="F55" s="38">
        <v>142</v>
      </c>
      <c r="G55" s="39">
        <v>5.185185185185185E-2</v>
      </c>
      <c r="H55" s="42">
        <v>1</v>
      </c>
      <c r="I55" s="26" t="s">
        <v>188</v>
      </c>
    </row>
    <row r="56" spans="1:9" ht="15" customHeight="1" x14ac:dyDescent="0.25">
      <c r="A56" s="37" t="s">
        <v>87</v>
      </c>
      <c r="B56" s="38">
        <v>576</v>
      </c>
      <c r="C56" s="39">
        <v>5.3016453382084092E-2</v>
      </c>
      <c r="D56" s="40">
        <v>300</v>
      </c>
      <c r="E56" s="41">
        <v>453</v>
      </c>
      <c r="F56" s="38">
        <v>7724</v>
      </c>
      <c r="G56" s="39">
        <v>0.15975975975975976</v>
      </c>
      <c r="H56" s="42">
        <v>3672</v>
      </c>
      <c r="I56" s="43">
        <v>12.508050089445439</v>
      </c>
    </row>
    <row r="57" spans="1:9" ht="15" customHeight="1" x14ac:dyDescent="0.25">
      <c r="A57" s="37" t="s">
        <v>88</v>
      </c>
      <c r="B57" s="38">
        <v>361</v>
      </c>
      <c r="C57" s="39">
        <v>1.977401129943503E-2</v>
      </c>
      <c r="D57" s="40">
        <v>19</v>
      </c>
      <c r="E57" s="41">
        <v>529</v>
      </c>
      <c r="F57" s="38">
        <v>3183</v>
      </c>
      <c r="G57" s="39">
        <v>0.19481981981981983</v>
      </c>
      <c r="H57" s="42">
        <v>97</v>
      </c>
      <c r="I57" s="43">
        <v>14.788177339901479</v>
      </c>
    </row>
    <row r="58" spans="1:9" ht="15" customHeight="1" x14ac:dyDescent="0.25">
      <c r="A58" s="37" t="s">
        <v>89</v>
      </c>
      <c r="B58" s="38">
        <v>45</v>
      </c>
      <c r="C58" s="39">
        <v>0</v>
      </c>
      <c r="D58" s="40">
        <v>3</v>
      </c>
      <c r="E58" s="41">
        <v>72</v>
      </c>
      <c r="F58" s="38">
        <v>117</v>
      </c>
      <c r="G58" s="39">
        <v>8.3333333333333329E-2</v>
      </c>
      <c r="H58" s="42">
        <v>5</v>
      </c>
      <c r="I58" s="43">
        <v>5.2631578947368425</v>
      </c>
    </row>
    <row r="59" spans="1:9" ht="15" customHeight="1" x14ac:dyDescent="0.25">
      <c r="A59" s="37" t="s">
        <v>90</v>
      </c>
      <c r="B59" s="38">
        <v>986</v>
      </c>
      <c r="C59" s="39">
        <v>5.4545454545454543E-2</v>
      </c>
      <c r="D59" s="40">
        <v>259</v>
      </c>
      <c r="E59" s="41">
        <v>2982</v>
      </c>
      <c r="F59" s="38">
        <v>23536</v>
      </c>
      <c r="G59" s="39">
        <v>0.15434793270881358</v>
      </c>
      <c r="H59" s="42">
        <v>3410</v>
      </c>
      <c r="I59" s="43">
        <v>22.973404255319149</v>
      </c>
    </row>
    <row r="60" spans="1:9" ht="15" customHeight="1" x14ac:dyDescent="0.25">
      <c r="A60" s="37" t="s">
        <v>91</v>
      </c>
      <c r="B60" s="38">
        <v>1137</v>
      </c>
      <c r="C60" s="39">
        <v>3.7408759124087594E-2</v>
      </c>
      <c r="D60" s="40">
        <v>235</v>
      </c>
      <c r="E60" s="41">
        <v>3560</v>
      </c>
      <c r="F60" s="38">
        <v>22427</v>
      </c>
      <c r="G60" s="39">
        <v>0.14219505984211867</v>
      </c>
      <c r="H60" s="42">
        <v>4803</v>
      </c>
      <c r="I60" s="43">
        <v>21.804188481675393</v>
      </c>
    </row>
    <row r="61" spans="1:9" ht="15" customHeight="1" x14ac:dyDescent="0.25">
      <c r="A61" s="37" t="s">
        <v>92</v>
      </c>
      <c r="B61" s="38">
        <v>378</v>
      </c>
      <c r="C61" s="39">
        <v>1.3404825737265416E-2</v>
      </c>
      <c r="D61" s="40">
        <v>18</v>
      </c>
      <c r="E61" s="41">
        <v>650</v>
      </c>
      <c r="F61" s="38">
        <v>4186</v>
      </c>
      <c r="G61" s="39">
        <v>0.16439499304589708</v>
      </c>
      <c r="H61" s="42">
        <v>164</v>
      </c>
      <c r="I61" s="43">
        <v>12.896440129449838</v>
      </c>
    </row>
    <row r="62" spans="1:9" ht="15" customHeight="1" x14ac:dyDescent="0.25">
      <c r="A62" s="37" t="s">
        <v>93</v>
      </c>
      <c r="B62" s="38">
        <v>525</v>
      </c>
      <c r="C62" s="39">
        <v>2.3391812865497075E-2</v>
      </c>
      <c r="D62" s="40">
        <v>61</v>
      </c>
      <c r="E62" s="41">
        <v>1602</v>
      </c>
      <c r="F62" s="38">
        <v>11902</v>
      </c>
      <c r="G62" s="39">
        <v>0.1703048180924287</v>
      </c>
      <c r="H62" s="42">
        <v>954</v>
      </c>
      <c r="I62" s="43">
        <v>23.679487179487179</v>
      </c>
    </row>
    <row r="63" spans="1:9" ht="15" customHeight="1" x14ac:dyDescent="0.25">
      <c r="A63" s="37" t="s">
        <v>94</v>
      </c>
      <c r="B63" s="38">
        <v>305</v>
      </c>
      <c r="C63" s="39">
        <v>2.3489932885906041E-2</v>
      </c>
      <c r="D63" s="40">
        <v>8</v>
      </c>
      <c r="E63" s="41">
        <v>661</v>
      </c>
      <c r="F63" s="38">
        <v>4828</v>
      </c>
      <c r="G63" s="39">
        <v>0.23383593151035012</v>
      </c>
      <c r="H63" s="42">
        <v>112</v>
      </c>
      <c r="I63" s="43">
        <v>16.852830188679246</v>
      </c>
    </row>
    <row r="64" spans="1:9" ht="19.5" customHeight="1" thickBot="1" x14ac:dyDescent="0.3">
      <c r="A64" s="44" t="s">
        <v>95</v>
      </c>
      <c r="B64" s="45">
        <v>19547</v>
      </c>
      <c r="C64" s="46">
        <v>0.11150915500966678</v>
      </c>
      <c r="D64" s="47" t="s">
        <v>116</v>
      </c>
      <c r="E64" s="48">
        <v>26947</v>
      </c>
      <c r="F64" s="45">
        <v>185301</v>
      </c>
      <c r="G64" s="46">
        <v>0.11119040051811296</v>
      </c>
      <c r="H64" s="47" t="s">
        <v>116</v>
      </c>
      <c r="I64" s="49">
        <v>9.1999999999999993</v>
      </c>
    </row>
    <row r="66" spans="1:16" s="52" customFormat="1" ht="30.75" customHeight="1" x14ac:dyDescent="0.2">
      <c r="A66" s="55" t="s">
        <v>98</v>
      </c>
      <c r="B66" s="56"/>
      <c r="C66" s="56"/>
      <c r="D66" s="56"/>
      <c r="E66" s="56"/>
      <c r="F66" s="56"/>
      <c r="G66" s="56"/>
      <c r="H66" s="56"/>
      <c r="I66" s="57"/>
      <c r="K66" s="53"/>
      <c r="L66" s="53"/>
      <c r="M66" s="53"/>
      <c r="O66" s="53"/>
    </row>
    <row r="67" spans="1:16" s="52" customFormat="1" ht="42" customHeight="1" x14ac:dyDescent="0.2">
      <c r="A67" s="151" t="s">
        <v>99</v>
      </c>
      <c r="B67" s="151"/>
      <c r="C67" s="151"/>
      <c r="D67" s="151"/>
      <c r="E67" s="151"/>
      <c r="F67" s="151"/>
      <c r="G67" s="151"/>
      <c r="H67" s="151"/>
      <c r="I67" s="151"/>
      <c r="K67" s="53"/>
      <c r="L67" s="53"/>
      <c r="M67" s="53"/>
    </row>
    <row r="68" spans="1:16" s="52" customFormat="1" ht="12.75" customHeight="1" x14ac:dyDescent="0.2">
      <c r="A68" s="58" t="s">
        <v>100</v>
      </c>
      <c r="B68" s="59"/>
      <c r="C68" s="59"/>
      <c r="D68" s="59"/>
      <c r="E68" s="59"/>
      <c r="F68" s="59"/>
      <c r="G68" s="59"/>
      <c r="H68" s="59"/>
      <c r="I68" s="60"/>
      <c r="K68" s="53"/>
      <c r="L68" s="53"/>
      <c r="M68" s="53"/>
    </row>
    <row r="69" spans="1:16" s="52" customFormat="1" ht="25.5" customHeight="1" x14ac:dyDescent="0.2">
      <c r="A69" s="151" t="s">
        <v>101</v>
      </c>
      <c r="B69" s="151"/>
      <c r="C69" s="151"/>
      <c r="D69" s="151"/>
      <c r="E69" s="151"/>
      <c r="F69" s="151"/>
      <c r="G69" s="151"/>
      <c r="H69" s="151"/>
      <c r="I69" s="151"/>
      <c r="K69" s="53"/>
      <c r="L69" s="53"/>
      <c r="M69" s="53"/>
    </row>
    <row r="70" spans="1:16" s="52" customFormat="1" ht="12.75" customHeight="1" x14ac:dyDescent="0.2">
      <c r="A70" s="145" t="s">
        <v>102</v>
      </c>
      <c r="B70" s="147"/>
      <c r="C70" s="147"/>
      <c r="D70" s="147"/>
      <c r="E70" s="147"/>
      <c r="F70" s="147"/>
      <c r="G70" s="147"/>
      <c r="H70" s="147"/>
      <c r="I70" s="147"/>
      <c r="J70" s="54"/>
      <c r="K70" s="53"/>
      <c r="L70" s="53"/>
      <c r="M70" s="53"/>
      <c r="P70" s="54"/>
    </row>
    <row r="71" spans="1:16" s="52" customFormat="1" ht="24.75" customHeight="1" x14ac:dyDescent="0.25">
      <c r="A71" s="145" t="s">
        <v>103</v>
      </c>
      <c r="B71" s="146"/>
      <c r="C71" s="146"/>
      <c r="D71" s="146"/>
      <c r="E71" s="146"/>
      <c r="F71" s="146"/>
      <c r="G71" s="146"/>
      <c r="H71" s="146"/>
      <c r="I71" s="146"/>
      <c r="J71" s="54"/>
      <c r="K71" s="53"/>
      <c r="L71" s="53"/>
      <c r="M71" s="53"/>
      <c r="P71" s="54"/>
    </row>
    <row r="72" spans="1:16" s="52" customFormat="1" ht="42" customHeight="1" x14ac:dyDescent="0.2">
      <c r="A72" s="147" t="s">
        <v>104</v>
      </c>
      <c r="B72" s="147"/>
      <c r="C72" s="147"/>
      <c r="D72" s="147"/>
      <c r="E72" s="147"/>
      <c r="F72" s="147"/>
      <c r="G72" s="147"/>
      <c r="H72" s="147"/>
      <c r="I72" s="147"/>
      <c r="K72" s="53"/>
      <c r="L72" s="53"/>
      <c r="M72" s="53"/>
      <c r="O72" s="54"/>
    </row>
    <row r="73" spans="1:16" ht="15" customHeight="1" x14ac:dyDescent="0.25"/>
  </sheetData>
  <mergeCells count="7">
    <mergeCell ref="A71:I71"/>
    <mergeCell ref="A72:I72"/>
    <mergeCell ref="B3:D3"/>
    <mergeCell ref="F3:I3"/>
    <mergeCell ref="A67:I67"/>
    <mergeCell ref="A69:I69"/>
    <mergeCell ref="A70:I7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workbookViewId="0">
      <selection activeCell="C42" sqref="C42"/>
    </sheetView>
  </sheetViews>
  <sheetFormatPr defaultRowHeight="15" x14ac:dyDescent="0.25"/>
  <cols>
    <col min="1" max="1" width="18.28515625" customWidth="1"/>
    <col min="2" max="2" width="16.85546875" customWidth="1"/>
    <col min="3" max="5" width="11.7109375" customWidth="1"/>
    <col min="6" max="8" width="11.85546875" customWidth="1"/>
    <col min="10" max="13" width="0" hidden="1" customWidth="1"/>
  </cols>
  <sheetData>
    <row r="1" spans="1:13" ht="18" customHeight="1" x14ac:dyDescent="0.25">
      <c r="A1" s="61" t="str">
        <f>"3. "&amp;M14&amp;" State Licensing Activities: Mortgage Company Licenses"&amp;CHAR(185)</f>
        <v>3. 2021Q1 State Licensing Activities: Mortgage Company Licenses¹</v>
      </c>
    </row>
    <row r="2" spans="1:13" ht="15" customHeight="1" thickBot="1" x14ac:dyDescent="0.3"/>
    <row r="3" spans="1:13" s="63" customFormat="1" ht="20.25" customHeight="1" x14ac:dyDescent="0.25">
      <c r="A3" s="62"/>
      <c r="B3" s="153" t="s">
        <v>107</v>
      </c>
      <c r="C3" s="155" t="s">
        <v>108</v>
      </c>
      <c r="D3" s="156"/>
      <c r="E3" s="156"/>
      <c r="F3" s="156" t="s">
        <v>109</v>
      </c>
      <c r="G3" s="156"/>
      <c r="H3" s="159"/>
    </row>
    <row r="4" spans="1:13" s="63" customFormat="1" ht="20.25" customHeight="1" thickBot="1" x14ac:dyDescent="0.3">
      <c r="B4" s="154"/>
      <c r="C4" s="157"/>
      <c r="D4" s="158"/>
      <c r="E4" s="158"/>
      <c r="F4" s="158"/>
      <c r="G4" s="158"/>
      <c r="H4" s="160"/>
    </row>
    <row r="5" spans="1:13" s="63" customFormat="1" ht="15" customHeight="1" thickBot="1" x14ac:dyDescent="0.3">
      <c r="A5" s="64" t="s">
        <v>29</v>
      </c>
      <c r="B5" s="65" t="s">
        <v>107</v>
      </c>
      <c r="C5" s="66" t="s">
        <v>110</v>
      </c>
      <c r="D5" s="66" t="s">
        <v>111</v>
      </c>
      <c r="E5" s="66" t="s">
        <v>112</v>
      </c>
      <c r="F5" s="66" t="s">
        <v>113</v>
      </c>
      <c r="G5" s="66" t="s">
        <v>114</v>
      </c>
      <c r="H5" s="66" t="s">
        <v>115</v>
      </c>
    </row>
    <row r="6" spans="1:13" s="63" customFormat="1" ht="15" customHeight="1" x14ac:dyDescent="0.25">
      <c r="A6" s="67" t="s">
        <v>34</v>
      </c>
      <c r="B6" s="68">
        <v>39</v>
      </c>
      <c r="C6" s="68">
        <v>25</v>
      </c>
      <c r="D6" s="68">
        <v>0</v>
      </c>
      <c r="E6" s="68">
        <v>0</v>
      </c>
      <c r="F6" s="68">
        <v>0</v>
      </c>
      <c r="G6" s="68">
        <v>3</v>
      </c>
      <c r="H6" s="68">
        <v>21</v>
      </c>
      <c r="J6" s="69"/>
    </row>
    <row r="7" spans="1:13" s="63" customFormat="1" ht="15" customHeight="1" x14ac:dyDescent="0.25">
      <c r="A7" s="70" t="s">
        <v>35</v>
      </c>
      <c r="B7" s="68">
        <v>13</v>
      </c>
      <c r="C7" s="68">
        <v>14</v>
      </c>
      <c r="D7" s="68">
        <v>0</v>
      </c>
      <c r="E7" s="68">
        <v>2</v>
      </c>
      <c r="F7" s="68">
        <v>0</v>
      </c>
      <c r="G7" s="68">
        <v>1</v>
      </c>
      <c r="H7" s="68">
        <v>9</v>
      </c>
      <c r="J7" s="69"/>
    </row>
    <row r="8" spans="1:13" s="63" customFormat="1" ht="15" customHeight="1" x14ac:dyDescent="0.25">
      <c r="A8" s="70" t="s">
        <v>36</v>
      </c>
      <c r="B8" s="68">
        <v>118</v>
      </c>
      <c r="C8" s="68">
        <v>77</v>
      </c>
      <c r="D8" s="68">
        <v>0</v>
      </c>
      <c r="E8" s="68">
        <v>14</v>
      </c>
      <c r="F8" s="68">
        <v>0</v>
      </c>
      <c r="G8" s="68">
        <v>3</v>
      </c>
      <c r="H8" s="68">
        <v>36</v>
      </c>
      <c r="J8" s="69"/>
    </row>
    <row r="9" spans="1:13" s="63" customFormat="1" ht="15" customHeight="1" x14ac:dyDescent="0.25">
      <c r="A9" s="70" t="s">
        <v>38</v>
      </c>
      <c r="B9" s="68">
        <v>18</v>
      </c>
      <c r="C9" s="68">
        <v>18</v>
      </c>
      <c r="D9" s="68">
        <v>0</v>
      </c>
      <c r="E9" s="68">
        <v>1</v>
      </c>
      <c r="F9" s="68">
        <v>0</v>
      </c>
      <c r="G9" s="68">
        <v>1</v>
      </c>
      <c r="H9" s="68">
        <v>7</v>
      </c>
      <c r="J9" s="69"/>
    </row>
    <row r="10" spans="1:13" s="63" customFormat="1" ht="15" customHeight="1" x14ac:dyDescent="0.25">
      <c r="A10" s="70" t="s">
        <v>39</v>
      </c>
      <c r="B10" s="68">
        <v>384</v>
      </c>
      <c r="C10" s="68">
        <v>216</v>
      </c>
      <c r="D10" s="68">
        <v>0</v>
      </c>
      <c r="E10" s="68">
        <v>20</v>
      </c>
      <c r="F10" s="68">
        <v>1</v>
      </c>
      <c r="G10" s="68">
        <v>0</v>
      </c>
      <c r="H10" s="68">
        <v>348</v>
      </c>
      <c r="J10" s="69"/>
    </row>
    <row r="11" spans="1:13" s="63" customFormat="1" ht="15" customHeight="1" x14ac:dyDescent="0.25">
      <c r="A11" s="70" t="s">
        <v>40</v>
      </c>
      <c r="B11" s="68">
        <v>177</v>
      </c>
      <c r="C11" s="68">
        <v>127</v>
      </c>
      <c r="D11" s="68">
        <v>1</v>
      </c>
      <c r="E11" s="68">
        <v>41</v>
      </c>
      <c r="F11" s="68">
        <v>0</v>
      </c>
      <c r="G11" s="68">
        <v>18</v>
      </c>
      <c r="H11" s="68">
        <v>1</v>
      </c>
      <c r="J11" s="69"/>
    </row>
    <row r="12" spans="1:13" s="63" customFormat="1" ht="15" customHeight="1" x14ac:dyDescent="0.25">
      <c r="A12" s="70" t="s">
        <v>41</v>
      </c>
      <c r="B12" s="68">
        <v>149</v>
      </c>
      <c r="C12" s="68">
        <v>138</v>
      </c>
      <c r="D12" s="68">
        <v>0</v>
      </c>
      <c r="E12" s="68">
        <v>6</v>
      </c>
      <c r="F12" s="68">
        <v>0</v>
      </c>
      <c r="G12" s="68">
        <v>3</v>
      </c>
      <c r="H12" s="68">
        <v>107</v>
      </c>
      <c r="J12" s="69"/>
    </row>
    <row r="13" spans="1:13" s="63" customFormat="1" ht="15" customHeight="1" x14ac:dyDescent="0.25">
      <c r="A13" s="70" t="s">
        <v>43</v>
      </c>
      <c r="B13" s="68">
        <v>33</v>
      </c>
      <c r="C13" s="68">
        <v>29</v>
      </c>
      <c r="D13" s="68">
        <v>0</v>
      </c>
      <c r="E13" s="68">
        <v>2</v>
      </c>
      <c r="F13" s="68">
        <v>0</v>
      </c>
      <c r="G13" s="68">
        <v>6</v>
      </c>
      <c r="H13" s="68">
        <v>13</v>
      </c>
      <c r="J13" s="69"/>
    </row>
    <row r="14" spans="1:13" s="63" customFormat="1" ht="15" customHeight="1" x14ac:dyDescent="0.25">
      <c r="A14" s="70" t="s">
        <v>44</v>
      </c>
      <c r="B14" s="68">
        <v>31</v>
      </c>
      <c r="C14" s="68">
        <v>25</v>
      </c>
      <c r="D14" s="68">
        <v>0</v>
      </c>
      <c r="E14" s="68">
        <v>5</v>
      </c>
      <c r="F14" s="68">
        <v>0</v>
      </c>
      <c r="G14" s="68">
        <v>2</v>
      </c>
      <c r="H14" s="68">
        <v>7</v>
      </c>
      <c r="J14" s="69"/>
      <c r="M14" s="122" t="s">
        <v>140</v>
      </c>
    </row>
    <row r="15" spans="1:13" s="63" customFormat="1" ht="15" customHeight="1" x14ac:dyDescent="0.25">
      <c r="A15" s="70" t="s">
        <v>45</v>
      </c>
      <c r="B15" s="68">
        <v>40</v>
      </c>
      <c r="C15" s="68">
        <v>31</v>
      </c>
      <c r="D15" s="68">
        <v>0</v>
      </c>
      <c r="E15" s="68">
        <v>4</v>
      </c>
      <c r="F15" s="68">
        <v>0</v>
      </c>
      <c r="G15" s="68">
        <v>1</v>
      </c>
      <c r="H15" s="68">
        <v>10</v>
      </c>
      <c r="J15" s="69"/>
    </row>
    <row r="16" spans="1:13" s="63" customFormat="1" ht="15" customHeight="1" x14ac:dyDescent="0.25">
      <c r="A16" s="70" t="s">
        <v>46</v>
      </c>
      <c r="B16" s="68">
        <v>349</v>
      </c>
      <c r="C16" s="68">
        <v>254</v>
      </c>
      <c r="D16" s="68">
        <v>0</v>
      </c>
      <c r="E16" s="68">
        <v>25</v>
      </c>
      <c r="F16" s="68">
        <v>0</v>
      </c>
      <c r="G16" s="68">
        <v>14</v>
      </c>
      <c r="H16" s="68">
        <v>118</v>
      </c>
      <c r="J16" s="69"/>
    </row>
    <row r="17" spans="1:11" s="63" customFormat="1" ht="15" customHeight="1" x14ac:dyDescent="0.25">
      <c r="A17" s="70" t="s">
        <v>47</v>
      </c>
      <c r="B17" s="68">
        <v>127</v>
      </c>
      <c r="C17" s="68">
        <v>72</v>
      </c>
      <c r="D17" s="68">
        <v>0</v>
      </c>
      <c r="E17" s="68">
        <v>6</v>
      </c>
      <c r="F17" s="68">
        <v>1</v>
      </c>
      <c r="G17" s="68">
        <v>7</v>
      </c>
      <c r="H17" s="68">
        <v>27</v>
      </c>
      <c r="J17" s="69"/>
    </row>
    <row r="18" spans="1:11" s="63" customFormat="1" ht="15" customHeight="1" x14ac:dyDescent="0.25">
      <c r="A18" s="70" t="s">
        <v>48</v>
      </c>
      <c r="B18" s="68">
        <v>0</v>
      </c>
      <c r="C18" s="68">
        <v>0</v>
      </c>
      <c r="D18" s="68">
        <v>0</v>
      </c>
      <c r="E18" s="68">
        <v>0</v>
      </c>
      <c r="F18" s="68">
        <v>0</v>
      </c>
      <c r="G18" s="68">
        <v>0</v>
      </c>
      <c r="H18" s="68">
        <v>0</v>
      </c>
      <c r="J18" s="69"/>
    </row>
    <row r="19" spans="1:11" s="63" customFormat="1" ht="15" customHeight="1" x14ac:dyDescent="0.25">
      <c r="A19" s="70" t="s">
        <v>49</v>
      </c>
      <c r="B19" s="68">
        <v>26</v>
      </c>
      <c r="C19" s="68">
        <v>5</v>
      </c>
      <c r="D19" s="78" t="s">
        <v>190</v>
      </c>
      <c r="E19" s="68">
        <v>0</v>
      </c>
      <c r="F19" s="68">
        <v>0</v>
      </c>
      <c r="G19" s="68">
        <v>0</v>
      </c>
      <c r="H19" s="68">
        <v>8</v>
      </c>
      <c r="J19" s="69"/>
      <c r="K19" s="71" t="s">
        <v>117</v>
      </c>
    </row>
    <row r="20" spans="1:11" s="63" customFormat="1" ht="15" customHeight="1" x14ac:dyDescent="0.25">
      <c r="A20" s="70" t="s">
        <v>50</v>
      </c>
      <c r="B20" s="68">
        <v>62</v>
      </c>
      <c r="C20" s="68">
        <v>41</v>
      </c>
      <c r="D20" s="68">
        <v>0</v>
      </c>
      <c r="E20" s="68">
        <v>3</v>
      </c>
      <c r="F20" s="68">
        <v>0</v>
      </c>
      <c r="G20" s="68">
        <v>0</v>
      </c>
      <c r="H20" s="68">
        <v>10</v>
      </c>
      <c r="J20" s="69"/>
    </row>
    <row r="21" spans="1:11" s="63" customFormat="1" ht="15" customHeight="1" x14ac:dyDescent="0.25">
      <c r="A21" s="70" t="s">
        <v>51</v>
      </c>
      <c r="B21" s="68">
        <v>44</v>
      </c>
      <c r="C21" s="68">
        <v>30</v>
      </c>
      <c r="D21" s="68">
        <v>0</v>
      </c>
      <c r="E21" s="68">
        <v>11</v>
      </c>
      <c r="F21" s="68">
        <v>0</v>
      </c>
      <c r="G21" s="68">
        <v>6</v>
      </c>
      <c r="H21" s="68">
        <v>17</v>
      </c>
      <c r="J21" s="69"/>
    </row>
    <row r="22" spans="1:11" s="63" customFormat="1" ht="15" customHeight="1" x14ac:dyDescent="0.25">
      <c r="A22" s="70" t="s">
        <v>52</v>
      </c>
      <c r="B22" s="68">
        <v>12</v>
      </c>
      <c r="C22" s="68">
        <v>0</v>
      </c>
      <c r="D22" s="68">
        <v>0</v>
      </c>
      <c r="E22" s="68">
        <v>1</v>
      </c>
      <c r="F22" s="68">
        <v>0</v>
      </c>
      <c r="G22" s="68">
        <v>4</v>
      </c>
      <c r="H22" s="68">
        <v>0</v>
      </c>
      <c r="J22" s="69"/>
    </row>
    <row r="23" spans="1:11" s="63" customFormat="1" ht="15" customHeight="1" x14ac:dyDescent="0.25">
      <c r="A23" s="70" t="s">
        <v>53</v>
      </c>
      <c r="B23" s="68">
        <v>15</v>
      </c>
      <c r="C23" s="68">
        <v>13</v>
      </c>
      <c r="D23" s="68">
        <v>0</v>
      </c>
      <c r="E23" s="68">
        <v>1</v>
      </c>
      <c r="F23" s="68">
        <v>0</v>
      </c>
      <c r="G23" s="68">
        <v>4</v>
      </c>
      <c r="H23" s="68">
        <v>10</v>
      </c>
      <c r="J23" s="69"/>
    </row>
    <row r="24" spans="1:11" s="63" customFormat="1" ht="15" customHeight="1" x14ac:dyDescent="0.25">
      <c r="A24" s="70" t="s">
        <v>54</v>
      </c>
      <c r="B24" s="68">
        <v>55</v>
      </c>
      <c r="C24" s="68">
        <v>45</v>
      </c>
      <c r="D24" s="68">
        <v>0</v>
      </c>
      <c r="E24" s="68">
        <v>3</v>
      </c>
      <c r="F24" s="68">
        <v>0</v>
      </c>
      <c r="G24" s="68">
        <v>3</v>
      </c>
      <c r="H24" s="68">
        <v>17</v>
      </c>
      <c r="J24" s="69"/>
    </row>
    <row r="25" spans="1:11" s="63" customFormat="1" ht="15" customHeight="1" x14ac:dyDescent="0.25">
      <c r="A25" s="70" t="s">
        <v>55</v>
      </c>
      <c r="B25" s="68">
        <v>27</v>
      </c>
      <c r="C25" s="68">
        <v>22</v>
      </c>
      <c r="D25" s="68">
        <v>0</v>
      </c>
      <c r="E25" s="68">
        <v>1</v>
      </c>
      <c r="F25" s="68">
        <v>0</v>
      </c>
      <c r="G25" s="68">
        <v>2</v>
      </c>
      <c r="H25" s="68">
        <v>0</v>
      </c>
      <c r="J25" s="69"/>
    </row>
    <row r="26" spans="1:11" s="63" customFormat="1" ht="15" customHeight="1" x14ac:dyDescent="0.25">
      <c r="A26" s="70" t="s">
        <v>56</v>
      </c>
      <c r="B26" s="68">
        <v>33</v>
      </c>
      <c r="C26" s="68">
        <v>27</v>
      </c>
      <c r="D26" s="68">
        <v>0</v>
      </c>
      <c r="E26" s="68">
        <v>2</v>
      </c>
      <c r="F26" s="68">
        <v>0</v>
      </c>
      <c r="G26" s="68">
        <v>3</v>
      </c>
      <c r="H26" s="68">
        <v>6</v>
      </c>
      <c r="J26" s="69"/>
    </row>
    <row r="27" spans="1:11" s="63" customFormat="1" ht="15" customHeight="1" x14ac:dyDescent="0.25">
      <c r="A27" s="70" t="s">
        <v>57</v>
      </c>
      <c r="B27" s="68">
        <v>56</v>
      </c>
      <c r="C27" s="68">
        <v>45</v>
      </c>
      <c r="D27" s="68">
        <v>0</v>
      </c>
      <c r="E27" s="68">
        <v>0</v>
      </c>
      <c r="F27" s="68">
        <v>0</v>
      </c>
      <c r="G27" s="68">
        <v>2</v>
      </c>
      <c r="H27" s="68">
        <v>13</v>
      </c>
      <c r="J27" s="69"/>
    </row>
    <row r="28" spans="1:11" s="63" customFormat="1" ht="15" customHeight="1" x14ac:dyDescent="0.25">
      <c r="A28" s="70" t="s">
        <v>58</v>
      </c>
      <c r="B28" s="68">
        <v>21</v>
      </c>
      <c r="C28" s="68">
        <v>16</v>
      </c>
      <c r="D28" s="68">
        <v>0</v>
      </c>
      <c r="E28" s="68">
        <v>1</v>
      </c>
      <c r="F28" s="68">
        <v>0</v>
      </c>
      <c r="G28" s="68">
        <v>3</v>
      </c>
      <c r="H28" s="68">
        <v>10</v>
      </c>
      <c r="J28" s="69"/>
    </row>
    <row r="29" spans="1:11" s="63" customFormat="1" ht="15" customHeight="1" x14ac:dyDescent="0.25">
      <c r="A29" s="70" t="s">
        <v>59</v>
      </c>
      <c r="B29" s="68">
        <v>52</v>
      </c>
      <c r="C29" s="68">
        <v>40</v>
      </c>
      <c r="D29" s="68">
        <v>0</v>
      </c>
      <c r="E29" s="68">
        <v>12</v>
      </c>
      <c r="F29" s="68">
        <v>0</v>
      </c>
      <c r="G29" s="68">
        <v>12</v>
      </c>
      <c r="H29" s="68">
        <v>0</v>
      </c>
      <c r="J29" s="69"/>
    </row>
    <row r="30" spans="1:11" s="63" customFormat="1" ht="15" customHeight="1" x14ac:dyDescent="0.25">
      <c r="A30" s="70" t="s">
        <v>60</v>
      </c>
      <c r="B30" s="68">
        <v>55</v>
      </c>
      <c r="C30" s="68">
        <v>12</v>
      </c>
      <c r="D30" s="68">
        <v>0</v>
      </c>
      <c r="E30" s="68">
        <v>16</v>
      </c>
      <c r="F30" s="68">
        <v>0</v>
      </c>
      <c r="G30" s="68">
        <v>7</v>
      </c>
      <c r="H30" s="68">
        <v>7</v>
      </c>
      <c r="J30" s="69"/>
    </row>
    <row r="31" spans="1:11" s="63" customFormat="1" ht="15" customHeight="1" x14ac:dyDescent="0.25">
      <c r="A31" s="70" t="s">
        <v>61</v>
      </c>
      <c r="B31" s="68">
        <v>106</v>
      </c>
      <c r="C31" s="68">
        <v>84</v>
      </c>
      <c r="D31" s="68">
        <v>0</v>
      </c>
      <c r="E31" s="68">
        <v>9</v>
      </c>
      <c r="F31" s="68">
        <v>0</v>
      </c>
      <c r="G31" s="68">
        <v>9</v>
      </c>
      <c r="H31" s="68">
        <v>32</v>
      </c>
      <c r="J31" s="69"/>
    </row>
    <row r="32" spans="1:11" s="63" customFormat="1" ht="15" customHeight="1" x14ac:dyDescent="0.25">
      <c r="A32" s="70" t="s">
        <v>62</v>
      </c>
      <c r="B32" s="68">
        <v>61</v>
      </c>
      <c r="C32" s="68">
        <v>70</v>
      </c>
      <c r="D32" s="68">
        <v>0</v>
      </c>
      <c r="E32" s="68">
        <v>3</v>
      </c>
      <c r="F32" s="68">
        <v>0</v>
      </c>
      <c r="G32" s="68">
        <v>1</v>
      </c>
      <c r="H32" s="68">
        <v>12</v>
      </c>
      <c r="J32" s="69"/>
    </row>
    <row r="33" spans="1:10" s="63" customFormat="1" ht="15" customHeight="1" x14ac:dyDescent="0.25">
      <c r="A33" s="70" t="s">
        <v>63</v>
      </c>
      <c r="B33" s="68">
        <v>21</v>
      </c>
      <c r="C33" s="68">
        <v>17</v>
      </c>
      <c r="D33" s="68">
        <v>0</v>
      </c>
      <c r="E33" s="68">
        <v>1</v>
      </c>
      <c r="F33" s="68">
        <v>0</v>
      </c>
      <c r="G33" s="68">
        <v>1</v>
      </c>
      <c r="H33" s="68">
        <v>3</v>
      </c>
      <c r="J33" s="69"/>
    </row>
    <row r="34" spans="1:10" s="63" customFormat="1" ht="15" customHeight="1" x14ac:dyDescent="0.25">
      <c r="A34" s="70" t="s">
        <v>64</v>
      </c>
      <c r="B34" s="68">
        <v>24</v>
      </c>
      <c r="C34" s="68">
        <v>22</v>
      </c>
      <c r="D34" s="68">
        <v>0</v>
      </c>
      <c r="E34" s="68">
        <v>1</v>
      </c>
      <c r="F34" s="68">
        <v>0</v>
      </c>
      <c r="G34" s="68">
        <v>5</v>
      </c>
      <c r="H34" s="68">
        <v>7</v>
      </c>
      <c r="J34" s="69"/>
    </row>
    <row r="35" spans="1:10" s="63" customFormat="1" ht="15" customHeight="1" x14ac:dyDescent="0.25">
      <c r="A35" s="70" t="s">
        <v>65</v>
      </c>
      <c r="B35" s="68">
        <v>35</v>
      </c>
      <c r="C35" s="68">
        <v>43</v>
      </c>
      <c r="D35" s="68">
        <v>0</v>
      </c>
      <c r="E35" s="68">
        <v>1</v>
      </c>
      <c r="F35" s="68">
        <v>1</v>
      </c>
      <c r="G35" s="68">
        <v>5</v>
      </c>
      <c r="H35" s="68">
        <v>8</v>
      </c>
      <c r="J35" s="69"/>
    </row>
    <row r="36" spans="1:10" s="63" customFormat="1" ht="15" customHeight="1" x14ac:dyDescent="0.25">
      <c r="A36" s="70" t="s">
        <v>66</v>
      </c>
      <c r="B36" s="68">
        <v>17</v>
      </c>
      <c r="C36" s="68">
        <v>19</v>
      </c>
      <c r="D36" s="68">
        <v>0</v>
      </c>
      <c r="E36" s="68">
        <v>0</v>
      </c>
      <c r="F36" s="68">
        <v>0</v>
      </c>
      <c r="G36" s="68">
        <v>0</v>
      </c>
      <c r="H36" s="68">
        <v>2</v>
      </c>
      <c r="J36" s="69"/>
    </row>
    <row r="37" spans="1:10" s="63" customFormat="1" ht="15" customHeight="1" x14ac:dyDescent="0.25">
      <c r="A37" s="70" t="s">
        <v>67</v>
      </c>
      <c r="B37" s="68">
        <v>48</v>
      </c>
      <c r="C37" s="68">
        <v>17</v>
      </c>
      <c r="D37" s="68">
        <v>0</v>
      </c>
      <c r="E37" s="68">
        <v>14</v>
      </c>
      <c r="F37" s="68">
        <v>0</v>
      </c>
      <c r="G37" s="68">
        <v>8</v>
      </c>
      <c r="H37" s="68">
        <v>17</v>
      </c>
      <c r="J37" s="69"/>
    </row>
    <row r="38" spans="1:10" s="63" customFormat="1" ht="15" customHeight="1" x14ac:dyDescent="0.25">
      <c r="A38" s="70" t="s">
        <v>68</v>
      </c>
      <c r="B38" s="68">
        <v>26</v>
      </c>
      <c r="C38" s="68">
        <v>16</v>
      </c>
      <c r="D38" s="68">
        <v>0</v>
      </c>
      <c r="E38" s="68">
        <v>3</v>
      </c>
      <c r="F38" s="68">
        <v>0</v>
      </c>
      <c r="G38" s="68">
        <v>3</v>
      </c>
      <c r="H38" s="68">
        <v>4</v>
      </c>
      <c r="J38" s="69"/>
    </row>
    <row r="39" spans="1:10" s="63" customFormat="1" ht="15" customHeight="1" x14ac:dyDescent="0.25">
      <c r="A39" s="70" t="s">
        <v>69</v>
      </c>
      <c r="B39" s="68">
        <v>58</v>
      </c>
      <c r="C39" s="68">
        <v>48</v>
      </c>
      <c r="D39" s="68">
        <v>0</v>
      </c>
      <c r="E39" s="68">
        <v>5</v>
      </c>
      <c r="F39" s="68">
        <v>15</v>
      </c>
      <c r="G39" s="68">
        <v>4</v>
      </c>
      <c r="H39" s="68">
        <v>23</v>
      </c>
      <c r="J39" s="69"/>
    </row>
    <row r="40" spans="1:10" s="63" customFormat="1" ht="15" customHeight="1" x14ac:dyDescent="0.25">
      <c r="A40" s="70" t="s">
        <v>70</v>
      </c>
      <c r="B40" s="68">
        <v>13</v>
      </c>
      <c r="C40" s="68">
        <v>11</v>
      </c>
      <c r="D40" s="68">
        <v>0</v>
      </c>
      <c r="E40" s="68">
        <v>0</v>
      </c>
      <c r="F40" s="68">
        <v>0</v>
      </c>
      <c r="G40" s="68">
        <v>1</v>
      </c>
      <c r="H40" s="68">
        <v>11</v>
      </c>
      <c r="J40" s="69"/>
    </row>
    <row r="41" spans="1:10" s="63" customFormat="1" ht="15" customHeight="1" x14ac:dyDescent="0.25">
      <c r="A41" s="70" t="s">
        <v>71</v>
      </c>
      <c r="B41" s="68">
        <v>17</v>
      </c>
      <c r="C41" s="68">
        <v>6</v>
      </c>
      <c r="D41" s="68">
        <v>0</v>
      </c>
      <c r="E41" s="68">
        <v>7</v>
      </c>
      <c r="F41" s="68">
        <v>0</v>
      </c>
      <c r="G41" s="68">
        <v>5</v>
      </c>
      <c r="H41" s="68">
        <v>6</v>
      </c>
      <c r="J41" s="69"/>
    </row>
    <row r="42" spans="1:10" s="63" customFormat="1" ht="15" customHeight="1" x14ac:dyDescent="0.25">
      <c r="A42" s="70" t="s">
        <v>72</v>
      </c>
      <c r="B42" s="68">
        <v>75</v>
      </c>
      <c r="C42" s="68">
        <v>58</v>
      </c>
      <c r="D42" s="68">
        <v>0</v>
      </c>
      <c r="E42" s="68">
        <v>14</v>
      </c>
      <c r="F42" s="68">
        <v>0</v>
      </c>
      <c r="G42" s="68">
        <v>11</v>
      </c>
      <c r="H42" s="68">
        <v>12</v>
      </c>
      <c r="J42" s="69"/>
    </row>
    <row r="43" spans="1:10" s="63" customFormat="1" ht="15" customHeight="1" x14ac:dyDescent="0.25">
      <c r="A43" s="70" t="s">
        <v>73</v>
      </c>
      <c r="B43" s="68">
        <v>17</v>
      </c>
      <c r="C43" s="68">
        <v>20</v>
      </c>
      <c r="D43" s="68">
        <v>0</v>
      </c>
      <c r="E43" s="68">
        <v>0</v>
      </c>
      <c r="F43" s="68">
        <v>0</v>
      </c>
      <c r="G43" s="68">
        <v>3</v>
      </c>
      <c r="H43" s="68">
        <v>9</v>
      </c>
      <c r="J43" s="69"/>
    </row>
    <row r="44" spans="1:10" s="63" customFormat="1" ht="15" customHeight="1" x14ac:dyDescent="0.25">
      <c r="A44" s="70" t="s">
        <v>74</v>
      </c>
      <c r="B44" s="68">
        <v>34</v>
      </c>
      <c r="C44" s="68">
        <v>38</v>
      </c>
      <c r="D44" s="68">
        <v>0</v>
      </c>
      <c r="E44" s="68">
        <v>8</v>
      </c>
      <c r="F44" s="68">
        <v>0</v>
      </c>
      <c r="G44" s="68">
        <v>2</v>
      </c>
      <c r="H44" s="68">
        <v>11</v>
      </c>
      <c r="J44" s="69"/>
    </row>
    <row r="45" spans="1:10" s="63" customFormat="1" ht="15" customHeight="1" x14ac:dyDescent="0.25">
      <c r="A45" s="70" t="s">
        <v>75</v>
      </c>
      <c r="B45" s="68">
        <v>56</v>
      </c>
      <c r="C45" s="68">
        <v>52</v>
      </c>
      <c r="D45" s="68">
        <v>0</v>
      </c>
      <c r="E45" s="68">
        <v>6</v>
      </c>
      <c r="F45" s="68">
        <v>0</v>
      </c>
      <c r="G45" s="68">
        <v>7</v>
      </c>
      <c r="H45" s="68">
        <v>14</v>
      </c>
      <c r="J45" s="69"/>
    </row>
    <row r="46" spans="1:10" s="63" customFormat="1" ht="15" customHeight="1" x14ac:dyDescent="0.25">
      <c r="A46" s="70" t="s">
        <v>76</v>
      </c>
      <c r="B46" s="68">
        <v>57</v>
      </c>
      <c r="C46" s="68">
        <v>18</v>
      </c>
      <c r="D46" s="68">
        <v>0</v>
      </c>
      <c r="E46" s="68">
        <v>2</v>
      </c>
      <c r="F46" s="68">
        <v>0</v>
      </c>
      <c r="G46" s="68">
        <v>2</v>
      </c>
      <c r="H46" s="68">
        <v>14</v>
      </c>
      <c r="J46" s="69"/>
    </row>
    <row r="47" spans="1:10" s="63" customFormat="1" ht="15" customHeight="1" x14ac:dyDescent="0.25">
      <c r="A47" s="70" t="s">
        <v>77</v>
      </c>
      <c r="B47" s="68">
        <v>72</v>
      </c>
      <c r="C47" s="68">
        <v>64</v>
      </c>
      <c r="D47" s="68">
        <v>0</v>
      </c>
      <c r="E47" s="68">
        <v>8</v>
      </c>
      <c r="F47" s="68">
        <v>0</v>
      </c>
      <c r="G47" s="68">
        <v>10</v>
      </c>
      <c r="H47" s="68">
        <v>22</v>
      </c>
      <c r="J47" s="69"/>
    </row>
    <row r="48" spans="1:10" s="63" customFormat="1" ht="15" customHeight="1" x14ac:dyDescent="0.25">
      <c r="A48" s="70" t="s">
        <v>78</v>
      </c>
      <c r="B48" s="68">
        <v>6</v>
      </c>
      <c r="C48" s="68">
        <v>1</v>
      </c>
      <c r="D48" s="68">
        <v>0</v>
      </c>
      <c r="E48" s="68">
        <v>1</v>
      </c>
      <c r="F48" s="68">
        <v>0</v>
      </c>
      <c r="G48" s="68">
        <v>0</v>
      </c>
      <c r="H48" s="68">
        <v>1</v>
      </c>
      <c r="J48" s="69"/>
    </row>
    <row r="49" spans="1:10" s="63" customFormat="1" ht="15" customHeight="1" x14ac:dyDescent="0.25">
      <c r="A49" s="70" t="s">
        <v>79</v>
      </c>
      <c r="B49" s="68">
        <v>32</v>
      </c>
      <c r="C49" s="68">
        <v>18</v>
      </c>
      <c r="D49" s="68">
        <v>0</v>
      </c>
      <c r="E49" s="68">
        <v>2</v>
      </c>
      <c r="F49" s="68">
        <v>0</v>
      </c>
      <c r="G49" s="68">
        <v>6</v>
      </c>
      <c r="H49" s="68">
        <v>1</v>
      </c>
      <c r="J49" s="69"/>
    </row>
    <row r="50" spans="1:10" s="63" customFormat="1" ht="15" customHeight="1" x14ac:dyDescent="0.25">
      <c r="A50" s="70" t="s">
        <v>80</v>
      </c>
      <c r="B50" s="68">
        <v>40</v>
      </c>
      <c r="C50" s="68">
        <v>35</v>
      </c>
      <c r="D50" s="68">
        <v>0</v>
      </c>
      <c r="E50" s="68">
        <v>0</v>
      </c>
      <c r="F50" s="68">
        <v>0</v>
      </c>
      <c r="G50" s="68">
        <v>11</v>
      </c>
      <c r="H50" s="68">
        <v>4</v>
      </c>
      <c r="J50" s="69"/>
    </row>
    <row r="51" spans="1:10" s="63" customFormat="1" ht="15" customHeight="1" x14ac:dyDescent="0.25">
      <c r="A51" s="70" t="s">
        <v>81</v>
      </c>
      <c r="B51" s="68">
        <v>29</v>
      </c>
      <c r="C51" s="68">
        <v>24</v>
      </c>
      <c r="D51" s="68">
        <v>0</v>
      </c>
      <c r="E51" s="68">
        <v>0</v>
      </c>
      <c r="F51" s="68">
        <v>0</v>
      </c>
      <c r="G51" s="68">
        <v>2</v>
      </c>
      <c r="H51" s="68">
        <v>13</v>
      </c>
      <c r="J51" s="69"/>
    </row>
    <row r="52" spans="1:10" s="63" customFormat="1" ht="15" customHeight="1" x14ac:dyDescent="0.25">
      <c r="A52" s="70" t="s">
        <v>82</v>
      </c>
      <c r="B52" s="68">
        <v>23</v>
      </c>
      <c r="C52" s="68">
        <v>14</v>
      </c>
      <c r="D52" s="68">
        <v>0</v>
      </c>
      <c r="E52" s="68">
        <v>0</v>
      </c>
      <c r="F52" s="68">
        <v>0</v>
      </c>
      <c r="G52" s="68">
        <v>0</v>
      </c>
      <c r="H52" s="68">
        <v>7</v>
      </c>
      <c r="J52" s="69"/>
    </row>
    <row r="53" spans="1:10" s="63" customFormat="1" ht="15" customHeight="1" x14ac:dyDescent="0.25">
      <c r="A53" s="70" t="s">
        <v>83</v>
      </c>
      <c r="B53" s="68">
        <v>47</v>
      </c>
      <c r="C53" s="68">
        <v>61</v>
      </c>
      <c r="D53" s="68">
        <v>0</v>
      </c>
      <c r="E53" s="68">
        <v>1</v>
      </c>
      <c r="F53" s="68">
        <v>0</v>
      </c>
      <c r="G53" s="68">
        <v>1</v>
      </c>
      <c r="H53" s="68">
        <v>27</v>
      </c>
      <c r="J53" s="69"/>
    </row>
    <row r="54" spans="1:10" s="63" customFormat="1" ht="15" customHeight="1" x14ac:dyDescent="0.25">
      <c r="A54" s="70" t="s">
        <v>85</v>
      </c>
      <c r="B54" s="68">
        <v>203</v>
      </c>
      <c r="C54" s="68">
        <v>101</v>
      </c>
      <c r="D54" s="68">
        <v>0</v>
      </c>
      <c r="E54" s="68">
        <v>20</v>
      </c>
      <c r="F54" s="68">
        <v>0</v>
      </c>
      <c r="G54" s="68">
        <v>10</v>
      </c>
      <c r="H54" s="68">
        <v>99</v>
      </c>
      <c r="J54" s="69"/>
    </row>
    <row r="55" spans="1:10" s="63" customFormat="1" ht="15" customHeight="1" x14ac:dyDescent="0.25">
      <c r="A55" s="70" t="s">
        <v>86</v>
      </c>
      <c r="B55" s="68">
        <v>13</v>
      </c>
      <c r="C55" s="68">
        <v>9</v>
      </c>
      <c r="D55" s="68">
        <v>0</v>
      </c>
      <c r="E55" s="68">
        <v>2</v>
      </c>
      <c r="F55" s="68">
        <v>0</v>
      </c>
      <c r="G55" s="68">
        <v>1</v>
      </c>
      <c r="H55" s="68">
        <v>3</v>
      </c>
      <c r="J55" s="69"/>
    </row>
    <row r="56" spans="1:10" s="63" customFormat="1" ht="15" customHeight="1" x14ac:dyDescent="0.25">
      <c r="A56" s="70" t="s">
        <v>87</v>
      </c>
      <c r="B56" s="68">
        <v>37</v>
      </c>
      <c r="C56" s="68">
        <v>18</v>
      </c>
      <c r="D56" s="68">
        <v>0</v>
      </c>
      <c r="E56" s="68">
        <v>0</v>
      </c>
      <c r="F56" s="68">
        <v>0</v>
      </c>
      <c r="G56" s="68">
        <v>1</v>
      </c>
      <c r="H56" s="68">
        <v>28</v>
      </c>
      <c r="J56" s="69"/>
    </row>
    <row r="57" spans="1:10" s="63" customFormat="1" ht="15" customHeight="1" x14ac:dyDescent="0.25">
      <c r="A57" s="70" t="s">
        <v>88</v>
      </c>
      <c r="B57" s="68">
        <v>40</v>
      </c>
      <c r="C57" s="68">
        <v>27</v>
      </c>
      <c r="D57" s="68">
        <v>0</v>
      </c>
      <c r="E57" s="68">
        <v>6</v>
      </c>
      <c r="F57" s="68">
        <v>0</v>
      </c>
      <c r="G57" s="68">
        <v>4</v>
      </c>
      <c r="H57" s="68">
        <v>0</v>
      </c>
      <c r="J57" s="69"/>
    </row>
    <row r="58" spans="1:10" s="63" customFormat="1" ht="15" customHeight="1" x14ac:dyDescent="0.25">
      <c r="A58" s="72" t="s">
        <v>89</v>
      </c>
      <c r="B58" s="68">
        <v>0</v>
      </c>
      <c r="C58" s="68">
        <v>0</v>
      </c>
      <c r="D58" s="68">
        <v>0</v>
      </c>
      <c r="E58" s="68">
        <v>0</v>
      </c>
      <c r="F58" s="68">
        <v>0</v>
      </c>
      <c r="G58" s="68">
        <v>0</v>
      </c>
      <c r="H58" s="68">
        <v>0</v>
      </c>
      <c r="J58" s="69"/>
    </row>
    <row r="59" spans="1:10" s="63" customFormat="1" ht="15" customHeight="1" x14ac:dyDescent="0.25">
      <c r="A59" s="70" t="s">
        <v>90</v>
      </c>
      <c r="B59" s="68">
        <v>74</v>
      </c>
      <c r="C59" s="68">
        <v>46</v>
      </c>
      <c r="D59" s="68">
        <v>0</v>
      </c>
      <c r="E59" s="68">
        <v>10</v>
      </c>
      <c r="F59" s="68">
        <v>0</v>
      </c>
      <c r="G59" s="68">
        <v>4</v>
      </c>
      <c r="H59" s="68">
        <v>14</v>
      </c>
      <c r="J59" s="69"/>
    </row>
    <row r="60" spans="1:10" s="63" customFormat="1" ht="15" customHeight="1" x14ac:dyDescent="0.25">
      <c r="A60" s="70" t="s">
        <v>91</v>
      </c>
      <c r="B60" s="68">
        <v>53</v>
      </c>
      <c r="C60" s="68">
        <v>42</v>
      </c>
      <c r="D60" s="68">
        <v>0</v>
      </c>
      <c r="E60" s="68">
        <v>6</v>
      </c>
      <c r="F60" s="68">
        <v>0</v>
      </c>
      <c r="G60" s="68">
        <v>17</v>
      </c>
      <c r="H60" s="68">
        <v>3</v>
      </c>
      <c r="J60" s="69"/>
    </row>
    <row r="61" spans="1:10" s="63" customFormat="1" ht="15" customHeight="1" x14ac:dyDescent="0.25">
      <c r="A61" s="70" t="s">
        <v>92</v>
      </c>
      <c r="B61" s="68">
        <v>24</v>
      </c>
      <c r="C61" s="68">
        <v>10</v>
      </c>
      <c r="D61" s="68">
        <v>0</v>
      </c>
      <c r="E61" s="68">
        <v>5</v>
      </c>
      <c r="F61" s="68">
        <v>0</v>
      </c>
      <c r="G61" s="68">
        <v>2</v>
      </c>
      <c r="H61" s="68">
        <v>15</v>
      </c>
      <c r="J61" s="69"/>
    </row>
    <row r="62" spans="1:10" s="63" customFormat="1" ht="15" customHeight="1" x14ac:dyDescent="0.25">
      <c r="A62" s="70" t="s">
        <v>93</v>
      </c>
      <c r="B62" s="68">
        <v>31</v>
      </c>
      <c r="C62" s="68">
        <v>18</v>
      </c>
      <c r="D62" s="68">
        <v>0</v>
      </c>
      <c r="E62" s="68">
        <v>2</v>
      </c>
      <c r="F62" s="68">
        <v>0</v>
      </c>
      <c r="G62" s="68">
        <v>2</v>
      </c>
      <c r="H62" s="68">
        <v>7</v>
      </c>
      <c r="J62" s="69"/>
    </row>
    <row r="63" spans="1:10" s="63" customFormat="1" ht="15" customHeight="1" x14ac:dyDescent="0.25">
      <c r="A63" s="70" t="s">
        <v>94</v>
      </c>
      <c r="B63" s="68">
        <v>15</v>
      </c>
      <c r="C63" s="68">
        <v>9</v>
      </c>
      <c r="D63" s="68">
        <v>0</v>
      </c>
      <c r="E63" s="68">
        <v>1</v>
      </c>
      <c r="F63" s="68">
        <v>0</v>
      </c>
      <c r="G63" s="68">
        <v>2</v>
      </c>
      <c r="H63" s="68">
        <v>5</v>
      </c>
      <c r="J63" s="69"/>
    </row>
    <row r="64" spans="1:10" s="63" customFormat="1" ht="19.5" customHeight="1" thickBot="1" x14ac:dyDescent="0.3">
      <c r="A64" s="44" t="s">
        <v>118</v>
      </c>
      <c r="B64" s="73">
        <v>3340</v>
      </c>
      <c r="C64" s="73">
        <v>2358</v>
      </c>
      <c r="D64" s="73">
        <v>1</v>
      </c>
      <c r="E64" s="73">
        <v>315</v>
      </c>
      <c r="F64" s="73">
        <v>18</v>
      </c>
      <c r="G64" s="73">
        <v>245</v>
      </c>
      <c r="H64" s="73">
        <v>1236</v>
      </c>
      <c r="J64" s="69"/>
    </row>
    <row r="65" spans="1:9" s="63" customFormat="1" ht="15" customHeight="1" x14ac:dyDescent="0.25">
      <c r="A65" s="74"/>
      <c r="B65" s="74"/>
      <c r="C65" s="74"/>
      <c r="D65" s="74"/>
      <c r="E65" s="74"/>
      <c r="F65" s="74"/>
      <c r="G65" s="74"/>
      <c r="H65" s="74"/>
    </row>
    <row r="66" spans="1:9" s="63" customFormat="1" ht="15" customHeight="1" x14ac:dyDescent="0.25"/>
    <row r="67" spans="1:9" s="63" customFormat="1" ht="15" customHeight="1" x14ac:dyDescent="0.25">
      <c r="A67" s="75" t="s">
        <v>98</v>
      </c>
    </row>
    <row r="68" spans="1:9" s="63" customFormat="1" ht="15" customHeight="1" x14ac:dyDescent="0.25">
      <c r="A68" s="161" t="s">
        <v>119</v>
      </c>
      <c r="B68" s="162"/>
      <c r="C68" s="162"/>
      <c r="D68" s="162"/>
      <c r="E68" s="162"/>
      <c r="F68" s="162"/>
      <c r="G68" s="162"/>
      <c r="H68" s="162"/>
    </row>
    <row r="69" spans="1:9" s="63" customFormat="1" ht="15" customHeight="1" x14ac:dyDescent="0.25">
      <c r="A69" s="76" t="s">
        <v>120</v>
      </c>
    </row>
    <row r="70" spans="1:9" s="63" customFormat="1" ht="15" customHeight="1" x14ac:dyDescent="0.25">
      <c r="A70" s="163"/>
      <c r="B70" s="163"/>
      <c r="C70" s="163"/>
      <c r="D70" s="163"/>
      <c r="E70" s="163"/>
      <c r="F70" s="163"/>
      <c r="G70" s="163"/>
      <c r="H70" s="163"/>
      <c r="I70" s="77"/>
    </row>
    <row r="71" spans="1:9" s="63" customFormat="1" ht="15" customHeight="1" x14ac:dyDescent="0.25">
      <c r="A71" s="52"/>
    </row>
    <row r="72" spans="1:9" s="63" customFormat="1" ht="15" customHeight="1" x14ac:dyDescent="0.25">
      <c r="A72" s="75" t="s">
        <v>121</v>
      </c>
    </row>
    <row r="73" spans="1:9" s="63" customFormat="1" ht="29.25" customHeight="1" x14ac:dyDescent="0.25">
      <c r="A73" s="152" t="s">
        <v>122</v>
      </c>
      <c r="B73" s="152"/>
      <c r="C73" s="152"/>
      <c r="D73" s="152"/>
      <c r="E73" s="152"/>
      <c r="F73" s="152"/>
      <c r="G73" s="152"/>
      <c r="H73" s="152"/>
    </row>
    <row r="74" spans="1:9" s="63" customFormat="1" ht="26.25" customHeight="1" x14ac:dyDescent="0.25">
      <c r="A74" s="152" t="s">
        <v>123</v>
      </c>
      <c r="B74" s="152"/>
      <c r="C74" s="152"/>
      <c r="D74" s="152"/>
      <c r="E74" s="152"/>
      <c r="F74" s="152"/>
      <c r="G74" s="152"/>
      <c r="H74" s="152"/>
    </row>
    <row r="75" spans="1:9" s="63" customFormat="1" ht="27" customHeight="1" x14ac:dyDescent="0.25">
      <c r="A75" s="152" t="s">
        <v>124</v>
      </c>
      <c r="B75" s="152"/>
      <c r="C75" s="152"/>
      <c r="D75" s="152"/>
      <c r="E75" s="152"/>
      <c r="F75" s="152"/>
      <c r="G75" s="152"/>
      <c r="H75" s="152"/>
    </row>
    <row r="76" spans="1:9" s="63" customFormat="1" ht="39" customHeight="1" x14ac:dyDescent="0.25">
      <c r="A76" s="152" t="s">
        <v>125</v>
      </c>
      <c r="B76" s="152"/>
      <c r="C76" s="152"/>
      <c r="D76" s="152"/>
      <c r="E76" s="152"/>
      <c r="F76" s="152"/>
      <c r="G76" s="152"/>
      <c r="H76" s="152"/>
    </row>
    <row r="77" spans="1:9" s="63" customFormat="1" ht="15" customHeight="1" x14ac:dyDescent="0.25">
      <c r="A77" s="52" t="s">
        <v>126</v>
      </c>
    </row>
    <row r="78" spans="1:9" s="63" customFormat="1" ht="15" customHeight="1" x14ac:dyDescent="0.25">
      <c r="A78" s="52" t="s">
        <v>127</v>
      </c>
    </row>
    <row r="79" spans="1:9" ht="15" customHeight="1" x14ac:dyDescent="0.25"/>
  </sheetData>
  <mergeCells count="9">
    <mergeCell ref="A74:H74"/>
    <mergeCell ref="A75:H75"/>
    <mergeCell ref="A76:H76"/>
    <mergeCell ref="B3:B4"/>
    <mergeCell ref="C3:E4"/>
    <mergeCell ref="F3:H4"/>
    <mergeCell ref="A68:H68"/>
    <mergeCell ref="A70:H70"/>
    <mergeCell ref="A73:H7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workbookViewId="0">
      <selection activeCell="E41" sqref="E41"/>
    </sheetView>
  </sheetViews>
  <sheetFormatPr defaultRowHeight="15" x14ac:dyDescent="0.25"/>
  <cols>
    <col min="1" max="1" width="18.28515625" customWidth="1"/>
    <col min="2" max="2" width="16.85546875" customWidth="1"/>
    <col min="3" max="5" width="11.7109375" customWidth="1"/>
    <col min="6" max="8" width="11.85546875" customWidth="1"/>
    <col min="11" max="11" width="0" hidden="1" customWidth="1"/>
  </cols>
  <sheetData>
    <row r="1" spans="1:8" s="63" customFormat="1" ht="24.75" customHeight="1" x14ac:dyDescent="0.25">
      <c r="A1" s="79" t="str">
        <f>"4. "&amp;'Company License Activity'!M14&amp;" State Licensing Activities: Mortgage Individual Licenses"</f>
        <v>4. 2021Q1 State Licensing Activities: Mortgage Individual Licenses</v>
      </c>
      <c r="B1" s="80"/>
      <c r="C1" s="80"/>
      <c r="D1" s="80"/>
      <c r="E1" s="80"/>
      <c r="F1" s="80"/>
      <c r="G1" s="80"/>
      <c r="H1" s="80"/>
    </row>
    <row r="2" spans="1:8" s="63" customFormat="1" ht="15" customHeight="1" thickBot="1" x14ac:dyDescent="0.3"/>
    <row r="3" spans="1:8" s="63" customFormat="1" ht="20.25" customHeight="1" x14ac:dyDescent="0.25">
      <c r="A3" s="62"/>
      <c r="B3" s="153" t="s">
        <v>107</v>
      </c>
      <c r="C3" s="155" t="s">
        <v>108</v>
      </c>
      <c r="D3" s="156"/>
      <c r="E3" s="156"/>
      <c r="F3" s="156" t="s">
        <v>109</v>
      </c>
      <c r="G3" s="156"/>
      <c r="H3" s="159"/>
    </row>
    <row r="4" spans="1:8" s="63" customFormat="1" ht="20.25" customHeight="1" thickBot="1" x14ac:dyDescent="0.3">
      <c r="B4" s="154"/>
      <c r="C4" s="157"/>
      <c r="D4" s="158"/>
      <c r="E4" s="158"/>
      <c r="F4" s="158"/>
      <c r="G4" s="158"/>
      <c r="H4" s="160"/>
    </row>
    <row r="5" spans="1:8" s="63" customFormat="1" ht="15" customHeight="1" thickBot="1" x14ac:dyDescent="0.3">
      <c r="A5" s="64" t="s">
        <v>29</v>
      </c>
      <c r="B5" s="66" t="s">
        <v>107</v>
      </c>
      <c r="C5" s="66" t="s">
        <v>110</v>
      </c>
      <c r="D5" s="66" t="s">
        <v>111</v>
      </c>
      <c r="E5" s="66" t="s">
        <v>112</v>
      </c>
      <c r="F5" s="66" t="s">
        <v>113</v>
      </c>
      <c r="G5" s="66" t="s">
        <v>114</v>
      </c>
      <c r="H5" s="66" t="s">
        <v>115</v>
      </c>
    </row>
    <row r="6" spans="1:8" s="63" customFormat="1" ht="15" customHeight="1" x14ac:dyDescent="0.25">
      <c r="A6" s="67" t="s">
        <v>34</v>
      </c>
      <c r="B6" s="68">
        <v>1708</v>
      </c>
      <c r="C6" s="68">
        <v>2057</v>
      </c>
      <c r="D6" s="68">
        <v>0</v>
      </c>
      <c r="E6" s="68">
        <v>83</v>
      </c>
      <c r="F6" s="68">
        <v>0</v>
      </c>
      <c r="G6" s="68">
        <v>106</v>
      </c>
      <c r="H6" s="68">
        <v>2060</v>
      </c>
    </row>
    <row r="7" spans="1:8" s="63" customFormat="1" ht="15" customHeight="1" x14ac:dyDescent="0.25">
      <c r="A7" s="70" t="s">
        <v>35</v>
      </c>
      <c r="B7" s="68">
        <v>478</v>
      </c>
      <c r="C7" s="68">
        <v>460</v>
      </c>
      <c r="D7" s="68">
        <v>0</v>
      </c>
      <c r="E7" s="68">
        <v>27</v>
      </c>
      <c r="F7" s="68">
        <v>0</v>
      </c>
      <c r="G7" s="68">
        <v>27</v>
      </c>
      <c r="H7" s="68">
        <v>453</v>
      </c>
    </row>
    <row r="8" spans="1:8" s="63" customFormat="1" ht="15" customHeight="1" x14ac:dyDescent="0.25">
      <c r="A8" s="70" t="s">
        <v>36</v>
      </c>
      <c r="B8" s="68">
        <v>3822</v>
      </c>
      <c r="C8" s="68">
        <v>3622</v>
      </c>
      <c r="D8" s="68">
        <v>0</v>
      </c>
      <c r="E8" s="68">
        <v>102</v>
      </c>
      <c r="F8" s="68">
        <v>0</v>
      </c>
      <c r="G8" s="68">
        <v>66</v>
      </c>
      <c r="H8" s="68">
        <v>2580</v>
      </c>
    </row>
    <row r="9" spans="1:8" s="63" customFormat="1" ht="15" customHeight="1" x14ac:dyDescent="0.25">
      <c r="A9" s="70" t="s">
        <v>38</v>
      </c>
      <c r="B9" s="68">
        <v>1549</v>
      </c>
      <c r="C9" s="68">
        <v>1829</v>
      </c>
      <c r="D9" s="68">
        <v>0</v>
      </c>
      <c r="E9" s="68">
        <v>40</v>
      </c>
      <c r="F9" s="68">
        <v>0</v>
      </c>
      <c r="G9" s="68">
        <v>820</v>
      </c>
      <c r="H9" s="68">
        <v>170</v>
      </c>
    </row>
    <row r="10" spans="1:8" s="63" customFormat="1" ht="15" customHeight="1" x14ac:dyDescent="0.25">
      <c r="A10" s="70" t="s">
        <v>39</v>
      </c>
      <c r="B10" s="68">
        <v>897</v>
      </c>
      <c r="C10" s="68">
        <v>470</v>
      </c>
      <c r="D10" s="68">
        <v>1</v>
      </c>
      <c r="E10" s="68">
        <v>53</v>
      </c>
      <c r="F10" s="68">
        <v>6</v>
      </c>
      <c r="G10" s="68">
        <v>2</v>
      </c>
      <c r="H10" s="68">
        <v>2304</v>
      </c>
    </row>
    <row r="11" spans="1:8" s="63" customFormat="1" ht="15" customHeight="1" x14ac:dyDescent="0.25">
      <c r="A11" s="70" t="s">
        <v>40</v>
      </c>
      <c r="B11" s="68">
        <v>6479</v>
      </c>
      <c r="C11" s="68">
        <v>4597</v>
      </c>
      <c r="D11" s="68">
        <v>9</v>
      </c>
      <c r="E11" s="68">
        <v>286</v>
      </c>
      <c r="F11" s="68">
        <v>3</v>
      </c>
      <c r="G11" s="68">
        <v>128</v>
      </c>
      <c r="H11" s="68">
        <v>6481</v>
      </c>
    </row>
    <row r="12" spans="1:8" s="63" customFormat="1" ht="15" customHeight="1" x14ac:dyDescent="0.25">
      <c r="A12" s="67" t="s">
        <v>41</v>
      </c>
      <c r="B12" s="68">
        <v>3352</v>
      </c>
      <c r="C12" s="68">
        <v>2441</v>
      </c>
      <c r="D12" s="68">
        <v>0</v>
      </c>
      <c r="E12" s="68">
        <v>219</v>
      </c>
      <c r="F12" s="68">
        <v>0</v>
      </c>
      <c r="G12" s="68">
        <v>9</v>
      </c>
      <c r="H12" s="68">
        <v>2308</v>
      </c>
    </row>
    <row r="13" spans="1:8" s="63" customFormat="1" ht="15" customHeight="1" x14ac:dyDescent="0.25">
      <c r="A13" s="70" t="s">
        <v>43</v>
      </c>
      <c r="B13" s="68">
        <v>1830</v>
      </c>
      <c r="C13" s="68">
        <v>1651</v>
      </c>
      <c r="D13" s="68">
        <v>1</v>
      </c>
      <c r="E13" s="68">
        <v>59</v>
      </c>
      <c r="F13" s="68">
        <v>0</v>
      </c>
      <c r="G13" s="68">
        <v>76</v>
      </c>
      <c r="H13" s="68">
        <v>1653</v>
      </c>
    </row>
    <row r="14" spans="1:8" s="63" customFormat="1" ht="15" customHeight="1" x14ac:dyDescent="0.25">
      <c r="A14" s="70" t="s">
        <v>44</v>
      </c>
      <c r="B14" s="68">
        <v>1273</v>
      </c>
      <c r="C14" s="68">
        <v>1215</v>
      </c>
      <c r="D14" s="68">
        <v>0</v>
      </c>
      <c r="E14" s="68">
        <v>44</v>
      </c>
      <c r="F14" s="68">
        <v>0</v>
      </c>
      <c r="G14" s="68">
        <v>72</v>
      </c>
      <c r="H14" s="68">
        <v>846</v>
      </c>
    </row>
    <row r="15" spans="1:8" s="63" customFormat="1" ht="15" customHeight="1" x14ac:dyDescent="0.25">
      <c r="A15" s="70" t="s">
        <v>45</v>
      </c>
      <c r="B15" s="68">
        <v>1095</v>
      </c>
      <c r="C15" s="68">
        <v>883</v>
      </c>
      <c r="D15" s="68">
        <v>0</v>
      </c>
      <c r="E15" s="68">
        <v>11</v>
      </c>
      <c r="F15" s="68">
        <v>0</v>
      </c>
      <c r="G15" s="68">
        <v>30</v>
      </c>
      <c r="H15" s="68">
        <v>870</v>
      </c>
    </row>
    <row r="16" spans="1:8" s="63" customFormat="1" ht="15" customHeight="1" x14ac:dyDescent="0.25">
      <c r="A16" s="70" t="s">
        <v>46</v>
      </c>
      <c r="B16" s="68">
        <v>6543</v>
      </c>
      <c r="C16" s="68">
        <v>5322</v>
      </c>
      <c r="D16" s="68">
        <v>0</v>
      </c>
      <c r="E16" s="68">
        <v>192</v>
      </c>
      <c r="F16" s="68">
        <v>0</v>
      </c>
      <c r="G16" s="68">
        <v>155</v>
      </c>
      <c r="H16" s="68">
        <v>4919</v>
      </c>
    </row>
    <row r="17" spans="1:11" s="63" customFormat="1" ht="15" customHeight="1" x14ac:dyDescent="0.25">
      <c r="A17" s="70" t="s">
        <v>47</v>
      </c>
      <c r="B17" s="68">
        <v>3839</v>
      </c>
      <c r="C17" s="68">
        <v>2911</v>
      </c>
      <c r="D17" s="68">
        <v>19</v>
      </c>
      <c r="E17" s="68">
        <v>200</v>
      </c>
      <c r="F17" s="68">
        <v>1</v>
      </c>
      <c r="G17" s="68">
        <v>211</v>
      </c>
      <c r="H17" s="68">
        <v>2981</v>
      </c>
    </row>
    <row r="18" spans="1:11" s="63" customFormat="1" ht="15" customHeight="1" x14ac:dyDescent="0.25">
      <c r="A18" s="70" t="s">
        <v>48</v>
      </c>
      <c r="B18" s="68">
        <v>3</v>
      </c>
      <c r="C18" s="68">
        <v>1</v>
      </c>
      <c r="D18" s="68">
        <v>0</v>
      </c>
      <c r="E18" s="68">
        <v>0</v>
      </c>
      <c r="F18" s="68">
        <v>0</v>
      </c>
      <c r="G18" s="68">
        <v>0</v>
      </c>
      <c r="H18" s="68">
        <v>2</v>
      </c>
    </row>
    <row r="19" spans="1:11" s="63" customFormat="1" ht="15" customHeight="1" x14ac:dyDescent="0.25">
      <c r="A19" s="70" t="s">
        <v>49</v>
      </c>
      <c r="B19" s="68">
        <v>743</v>
      </c>
      <c r="C19" s="68">
        <v>329</v>
      </c>
      <c r="D19" s="82" t="s">
        <v>191</v>
      </c>
      <c r="E19" s="68">
        <v>64</v>
      </c>
      <c r="F19" s="68">
        <v>0</v>
      </c>
      <c r="G19" s="68">
        <v>14</v>
      </c>
      <c r="H19" s="68">
        <v>410</v>
      </c>
      <c r="K19" s="81" t="s">
        <v>128</v>
      </c>
    </row>
    <row r="20" spans="1:11" s="63" customFormat="1" ht="15" customHeight="1" x14ac:dyDescent="0.25">
      <c r="A20" s="70" t="s">
        <v>50</v>
      </c>
      <c r="B20" s="68">
        <v>1462</v>
      </c>
      <c r="C20" s="68">
        <v>776</v>
      </c>
      <c r="D20" s="68">
        <v>6</v>
      </c>
      <c r="E20" s="68">
        <v>123</v>
      </c>
      <c r="F20" s="68">
        <v>0</v>
      </c>
      <c r="G20" s="68">
        <v>157</v>
      </c>
      <c r="H20" s="68">
        <v>797</v>
      </c>
    </row>
    <row r="21" spans="1:11" s="63" customFormat="1" ht="15" customHeight="1" x14ac:dyDescent="0.25">
      <c r="A21" s="70" t="s">
        <v>51</v>
      </c>
      <c r="B21" s="68">
        <v>2797</v>
      </c>
      <c r="C21" s="68">
        <v>2723</v>
      </c>
      <c r="D21" s="68">
        <v>0</v>
      </c>
      <c r="E21" s="68">
        <v>256</v>
      </c>
      <c r="F21" s="68">
        <v>2</v>
      </c>
      <c r="G21" s="68">
        <v>93</v>
      </c>
      <c r="H21" s="68">
        <v>2767</v>
      </c>
    </row>
    <row r="22" spans="1:11" s="63" customFormat="1" ht="15" customHeight="1" x14ac:dyDescent="0.25">
      <c r="A22" s="70" t="s">
        <v>52</v>
      </c>
      <c r="B22" s="68">
        <v>2238</v>
      </c>
      <c r="C22" s="68">
        <v>1901</v>
      </c>
      <c r="D22" s="68">
        <v>0</v>
      </c>
      <c r="E22" s="68">
        <v>50</v>
      </c>
      <c r="F22" s="68">
        <v>0</v>
      </c>
      <c r="G22" s="68">
        <v>86</v>
      </c>
      <c r="H22" s="68">
        <v>2187</v>
      </c>
    </row>
    <row r="23" spans="1:11" s="63" customFormat="1" ht="15" customHeight="1" x14ac:dyDescent="0.25">
      <c r="A23" s="70" t="s">
        <v>53</v>
      </c>
      <c r="B23" s="68">
        <v>111</v>
      </c>
      <c r="C23" s="68">
        <v>59</v>
      </c>
      <c r="D23" s="68">
        <v>0</v>
      </c>
      <c r="E23" s="68">
        <v>11</v>
      </c>
      <c r="F23" s="68">
        <v>0</v>
      </c>
      <c r="G23" s="68">
        <v>17</v>
      </c>
      <c r="H23" s="68">
        <v>166</v>
      </c>
    </row>
    <row r="24" spans="1:11" s="63" customFormat="1" ht="15" customHeight="1" x14ac:dyDescent="0.25">
      <c r="A24" s="70" t="s">
        <v>54</v>
      </c>
      <c r="B24" s="68">
        <v>1748</v>
      </c>
      <c r="C24" s="68">
        <v>1793</v>
      </c>
      <c r="D24" s="68">
        <v>0</v>
      </c>
      <c r="E24" s="68">
        <v>11</v>
      </c>
      <c r="F24" s="68">
        <v>0</v>
      </c>
      <c r="G24" s="68">
        <v>68</v>
      </c>
      <c r="H24" s="68">
        <v>1828</v>
      </c>
    </row>
    <row r="25" spans="1:11" s="63" customFormat="1" ht="15" customHeight="1" x14ac:dyDescent="0.25">
      <c r="A25" s="70" t="s">
        <v>55</v>
      </c>
      <c r="B25" s="68">
        <v>1319</v>
      </c>
      <c r="C25" s="68">
        <v>1310</v>
      </c>
      <c r="D25" s="68">
        <v>0</v>
      </c>
      <c r="E25" s="68">
        <v>32</v>
      </c>
      <c r="F25" s="68">
        <v>0</v>
      </c>
      <c r="G25" s="68">
        <v>51</v>
      </c>
      <c r="H25" s="68">
        <v>1182</v>
      </c>
    </row>
    <row r="26" spans="1:11" s="63" customFormat="1" ht="15" customHeight="1" x14ac:dyDescent="0.25">
      <c r="A26" s="70" t="s">
        <v>56</v>
      </c>
      <c r="B26" s="68">
        <v>1557</v>
      </c>
      <c r="C26" s="68">
        <v>1386</v>
      </c>
      <c r="D26" s="68">
        <v>0</v>
      </c>
      <c r="E26" s="68">
        <v>25</v>
      </c>
      <c r="F26" s="68">
        <v>0</v>
      </c>
      <c r="G26" s="68">
        <v>741</v>
      </c>
      <c r="H26" s="68">
        <v>1092</v>
      </c>
    </row>
    <row r="27" spans="1:11" s="63" customFormat="1" ht="15" customHeight="1" x14ac:dyDescent="0.25">
      <c r="A27" s="70" t="s">
        <v>57</v>
      </c>
      <c r="B27" s="68">
        <v>1768</v>
      </c>
      <c r="C27" s="68">
        <v>968</v>
      </c>
      <c r="D27" s="68">
        <v>0</v>
      </c>
      <c r="E27" s="68">
        <v>9</v>
      </c>
      <c r="F27" s="68">
        <v>0</v>
      </c>
      <c r="G27" s="68">
        <v>112</v>
      </c>
      <c r="H27" s="68">
        <v>2053</v>
      </c>
    </row>
    <row r="28" spans="1:11" s="63" customFormat="1" ht="15" customHeight="1" x14ac:dyDescent="0.25">
      <c r="A28" s="70" t="s">
        <v>58</v>
      </c>
      <c r="B28" s="68">
        <v>1158</v>
      </c>
      <c r="C28" s="68">
        <v>1136</v>
      </c>
      <c r="D28" s="68">
        <v>0</v>
      </c>
      <c r="E28" s="68">
        <v>7</v>
      </c>
      <c r="F28" s="68">
        <v>0</v>
      </c>
      <c r="G28" s="68">
        <v>30</v>
      </c>
      <c r="H28" s="68">
        <v>1038</v>
      </c>
    </row>
    <row r="29" spans="1:11" s="63" customFormat="1" ht="15" customHeight="1" x14ac:dyDescent="0.25">
      <c r="A29" s="70" t="s">
        <v>59</v>
      </c>
      <c r="B29" s="68">
        <v>2623</v>
      </c>
      <c r="C29" s="68">
        <v>2610</v>
      </c>
      <c r="D29" s="68">
        <v>1</v>
      </c>
      <c r="E29" s="68">
        <v>210</v>
      </c>
      <c r="F29" s="68">
        <v>0</v>
      </c>
      <c r="G29" s="68">
        <v>143</v>
      </c>
      <c r="H29" s="68">
        <v>727</v>
      </c>
    </row>
    <row r="30" spans="1:11" s="63" customFormat="1" ht="15" customHeight="1" x14ac:dyDescent="0.25">
      <c r="A30" s="70" t="s">
        <v>60</v>
      </c>
      <c r="B30" s="68">
        <v>1621</v>
      </c>
      <c r="C30" s="68">
        <v>1396</v>
      </c>
      <c r="D30" s="68">
        <v>0</v>
      </c>
      <c r="E30" s="68">
        <v>158</v>
      </c>
      <c r="F30" s="68">
        <v>0</v>
      </c>
      <c r="G30" s="68">
        <v>123</v>
      </c>
      <c r="H30" s="68">
        <v>1712</v>
      </c>
    </row>
    <row r="31" spans="1:11" s="63" customFormat="1" ht="15" customHeight="1" x14ac:dyDescent="0.25">
      <c r="A31" s="70" t="s">
        <v>61</v>
      </c>
      <c r="B31" s="68">
        <v>2757</v>
      </c>
      <c r="C31" s="68">
        <v>3156</v>
      </c>
      <c r="D31" s="68">
        <v>0</v>
      </c>
      <c r="E31" s="68">
        <v>286</v>
      </c>
      <c r="F31" s="68">
        <v>0</v>
      </c>
      <c r="G31" s="68">
        <v>230</v>
      </c>
      <c r="H31" s="68">
        <v>2544</v>
      </c>
    </row>
    <row r="32" spans="1:11" s="63" customFormat="1" ht="15" customHeight="1" x14ac:dyDescent="0.25">
      <c r="A32" s="70" t="s">
        <v>62</v>
      </c>
      <c r="B32" s="68">
        <v>2495</v>
      </c>
      <c r="C32" s="68">
        <v>2322</v>
      </c>
      <c r="D32" s="68">
        <v>0</v>
      </c>
      <c r="E32" s="68">
        <v>29</v>
      </c>
      <c r="F32" s="68">
        <v>0</v>
      </c>
      <c r="G32" s="68">
        <v>39</v>
      </c>
      <c r="H32" s="68">
        <v>1569</v>
      </c>
    </row>
    <row r="33" spans="1:8" s="63" customFormat="1" ht="15" customHeight="1" x14ac:dyDescent="0.25">
      <c r="A33" s="70" t="s">
        <v>63</v>
      </c>
      <c r="B33" s="68">
        <v>1085</v>
      </c>
      <c r="C33" s="68">
        <v>949</v>
      </c>
      <c r="D33" s="68">
        <v>0</v>
      </c>
      <c r="E33" s="68">
        <v>33</v>
      </c>
      <c r="F33" s="68">
        <v>0</v>
      </c>
      <c r="G33" s="68">
        <v>717</v>
      </c>
      <c r="H33" s="68">
        <v>199</v>
      </c>
    </row>
    <row r="34" spans="1:8" s="63" customFormat="1" ht="15" customHeight="1" x14ac:dyDescent="0.25">
      <c r="A34" s="70" t="s">
        <v>64</v>
      </c>
      <c r="B34" s="68">
        <v>1730</v>
      </c>
      <c r="C34" s="68">
        <v>1879</v>
      </c>
      <c r="D34" s="68">
        <v>0</v>
      </c>
      <c r="E34" s="68">
        <v>119</v>
      </c>
      <c r="F34" s="68">
        <v>0</v>
      </c>
      <c r="G34" s="68">
        <v>68</v>
      </c>
      <c r="H34" s="68">
        <v>1680</v>
      </c>
    </row>
    <row r="35" spans="1:8" s="63" customFormat="1" ht="15" customHeight="1" x14ac:dyDescent="0.25">
      <c r="A35" s="70" t="s">
        <v>65</v>
      </c>
      <c r="B35" s="68">
        <v>795</v>
      </c>
      <c r="C35" s="68">
        <v>865</v>
      </c>
      <c r="D35" s="68">
        <v>0</v>
      </c>
      <c r="E35" s="68">
        <v>9</v>
      </c>
      <c r="F35" s="68">
        <v>1</v>
      </c>
      <c r="G35" s="68">
        <v>27</v>
      </c>
      <c r="H35" s="68">
        <v>621</v>
      </c>
    </row>
    <row r="36" spans="1:8" s="63" customFormat="1" ht="15" customHeight="1" x14ac:dyDescent="0.25">
      <c r="A36" s="70" t="s">
        <v>66</v>
      </c>
      <c r="B36" s="68">
        <v>793</v>
      </c>
      <c r="C36" s="68">
        <v>741</v>
      </c>
      <c r="D36" s="68">
        <v>2</v>
      </c>
      <c r="E36" s="68">
        <v>47</v>
      </c>
      <c r="F36" s="68">
        <v>1</v>
      </c>
      <c r="G36" s="68">
        <v>34</v>
      </c>
      <c r="H36" s="68">
        <v>683</v>
      </c>
    </row>
    <row r="37" spans="1:8" s="63" customFormat="1" ht="15" customHeight="1" x14ac:dyDescent="0.25">
      <c r="A37" s="70" t="s">
        <v>67</v>
      </c>
      <c r="B37" s="68">
        <v>2010</v>
      </c>
      <c r="C37" s="68">
        <v>1255</v>
      </c>
      <c r="D37" s="68">
        <v>0</v>
      </c>
      <c r="E37" s="68">
        <v>219</v>
      </c>
      <c r="F37" s="68">
        <v>0</v>
      </c>
      <c r="G37" s="68">
        <v>35</v>
      </c>
      <c r="H37" s="68">
        <v>1426</v>
      </c>
    </row>
    <row r="38" spans="1:8" s="63" customFormat="1" ht="15" customHeight="1" x14ac:dyDescent="0.25">
      <c r="A38" s="70" t="s">
        <v>68</v>
      </c>
      <c r="B38" s="68">
        <v>960</v>
      </c>
      <c r="C38" s="68">
        <v>817</v>
      </c>
      <c r="D38" s="68">
        <v>0</v>
      </c>
      <c r="E38" s="68">
        <v>82</v>
      </c>
      <c r="F38" s="68">
        <v>0</v>
      </c>
      <c r="G38" s="68">
        <v>426</v>
      </c>
      <c r="H38" s="68">
        <v>171</v>
      </c>
    </row>
    <row r="39" spans="1:8" s="63" customFormat="1" ht="15" customHeight="1" x14ac:dyDescent="0.25">
      <c r="A39" s="70" t="s">
        <v>69</v>
      </c>
      <c r="B39" s="68">
        <v>1973</v>
      </c>
      <c r="C39" s="68">
        <v>1229</v>
      </c>
      <c r="D39" s="68">
        <v>0</v>
      </c>
      <c r="E39" s="68">
        <v>166</v>
      </c>
      <c r="F39" s="68">
        <v>0</v>
      </c>
      <c r="G39" s="68">
        <v>129</v>
      </c>
      <c r="H39" s="68">
        <v>2578</v>
      </c>
    </row>
    <row r="40" spans="1:8" s="63" customFormat="1" ht="15" customHeight="1" x14ac:dyDescent="0.25">
      <c r="A40" s="70" t="s">
        <v>70</v>
      </c>
      <c r="B40" s="68">
        <v>1338</v>
      </c>
      <c r="C40" s="68">
        <v>1286</v>
      </c>
      <c r="D40" s="68">
        <v>0</v>
      </c>
      <c r="E40" s="68">
        <v>1</v>
      </c>
      <c r="F40" s="68">
        <v>0</v>
      </c>
      <c r="G40" s="68">
        <v>32</v>
      </c>
      <c r="H40" s="68">
        <v>1130</v>
      </c>
    </row>
    <row r="41" spans="1:8" s="63" customFormat="1" ht="15" customHeight="1" x14ac:dyDescent="0.25">
      <c r="A41" s="70" t="s">
        <v>71</v>
      </c>
      <c r="B41" s="68">
        <v>723</v>
      </c>
      <c r="C41" s="68">
        <v>312</v>
      </c>
      <c r="D41" s="68">
        <v>0</v>
      </c>
      <c r="E41" s="68">
        <v>33</v>
      </c>
      <c r="F41" s="68">
        <v>0</v>
      </c>
      <c r="G41" s="68">
        <v>72</v>
      </c>
      <c r="H41" s="68">
        <v>1307</v>
      </c>
    </row>
    <row r="42" spans="1:8" s="63" customFormat="1" ht="15" customHeight="1" x14ac:dyDescent="0.25">
      <c r="A42" s="70" t="s">
        <v>72</v>
      </c>
      <c r="B42" s="68">
        <v>2987</v>
      </c>
      <c r="C42" s="68">
        <v>2701</v>
      </c>
      <c r="D42" s="68">
        <v>0</v>
      </c>
      <c r="E42" s="68">
        <v>179</v>
      </c>
      <c r="F42" s="68">
        <v>0</v>
      </c>
      <c r="G42" s="68">
        <v>165</v>
      </c>
      <c r="H42" s="68">
        <v>3034</v>
      </c>
    </row>
    <row r="43" spans="1:8" s="63" customFormat="1" ht="15" customHeight="1" x14ac:dyDescent="0.25">
      <c r="A43" s="70" t="s">
        <v>73</v>
      </c>
      <c r="B43" s="68">
        <v>938</v>
      </c>
      <c r="C43" s="68">
        <v>927</v>
      </c>
      <c r="D43" s="68">
        <v>0</v>
      </c>
      <c r="E43" s="68">
        <v>34</v>
      </c>
      <c r="F43" s="68">
        <v>1</v>
      </c>
      <c r="G43" s="68">
        <v>51</v>
      </c>
      <c r="H43" s="68">
        <v>844</v>
      </c>
    </row>
    <row r="44" spans="1:8" s="63" customFormat="1" ht="15" customHeight="1" x14ac:dyDescent="0.25">
      <c r="A44" s="70" t="s">
        <v>74</v>
      </c>
      <c r="B44" s="68">
        <v>2562</v>
      </c>
      <c r="C44" s="68">
        <v>3093</v>
      </c>
      <c r="D44" s="68">
        <v>0</v>
      </c>
      <c r="E44" s="68">
        <v>47</v>
      </c>
      <c r="F44" s="68">
        <v>1</v>
      </c>
      <c r="G44" s="68">
        <v>171</v>
      </c>
      <c r="H44" s="68">
        <v>2763</v>
      </c>
    </row>
    <row r="45" spans="1:8" s="63" customFormat="1" ht="15" customHeight="1" x14ac:dyDescent="0.25">
      <c r="A45" s="70" t="s">
        <v>75</v>
      </c>
      <c r="B45" s="68">
        <v>1330</v>
      </c>
      <c r="C45" s="68">
        <v>1266</v>
      </c>
      <c r="D45" s="68">
        <v>0</v>
      </c>
      <c r="E45" s="68">
        <v>17</v>
      </c>
      <c r="F45" s="68">
        <v>0</v>
      </c>
      <c r="G45" s="68">
        <v>61</v>
      </c>
      <c r="H45" s="68">
        <v>1393</v>
      </c>
    </row>
    <row r="46" spans="1:8" s="63" customFormat="1" ht="15" customHeight="1" x14ac:dyDescent="0.25">
      <c r="A46" s="70" t="s">
        <v>76</v>
      </c>
      <c r="B46" s="68">
        <v>2300</v>
      </c>
      <c r="C46" s="68">
        <v>1256</v>
      </c>
      <c r="D46" s="68">
        <v>0</v>
      </c>
      <c r="E46" s="68">
        <v>44</v>
      </c>
      <c r="F46" s="68">
        <v>0</v>
      </c>
      <c r="G46" s="68">
        <v>70</v>
      </c>
      <c r="H46" s="68">
        <v>1849</v>
      </c>
    </row>
    <row r="47" spans="1:8" s="63" customFormat="1" ht="15" customHeight="1" x14ac:dyDescent="0.25">
      <c r="A47" s="70" t="s">
        <v>77</v>
      </c>
      <c r="B47" s="68">
        <v>2495</v>
      </c>
      <c r="C47" s="68">
        <v>2284</v>
      </c>
      <c r="D47" s="68">
        <v>0</v>
      </c>
      <c r="E47" s="68">
        <v>140</v>
      </c>
      <c r="F47" s="68">
        <v>0</v>
      </c>
      <c r="G47" s="68">
        <v>205</v>
      </c>
      <c r="H47" s="68">
        <v>3110</v>
      </c>
    </row>
    <row r="48" spans="1:8" s="63" customFormat="1" ht="15" customHeight="1" x14ac:dyDescent="0.25">
      <c r="A48" s="70" t="s">
        <v>78</v>
      </c>
      <c r="B48" s="68">
        <v>36</v>
      </c>
      <c r="C48" s="68">
        <v>28</v>
      </c>
      <c r="D48" s="68">
        <v>0</v>
      </c>
      <c r="E48" s="68">
        <v>0</v>
      </c>
      <c r="F48" s="68">
        <v>0</v>
      </c>
      <c r="G48" s="68">
        <v>0</v>
      </c>
      <c r="H48" s="68">
        <v>49</v>
      </c>
    </row>
    <row r="49" spans="1:8" s="63" customFormat="1" ht="15" customHeight="1" x14ac:dyDescent="0.25">
      <c r="A49" s="70" t="s">
        <v>79</v>
      </c>
      <c r="B49" s="68">
        <v>689</v>
      </c>
      <c r="C49" s="68">
        <v>443</v>
      </c>
      <c r="D49" s="68">
        <v>0</v>
      </c>
      <c r="E49" s="68">
        <v>10</v>
      </c>
      <c r="F49" s="68">
        <v>1</v>
      </c>
      <c r="G49" s="68">
        <v>66</v>
      </c>
      <c r="H49" s="68">
        <v>704</v>
      </c>
    </row>
    <row r="50" spans="1:8" s="63" customFormat="1" ht="15" customHeight="1" x14ac:dyDescent="0.25">
      <c r="A50" s="70" t="s">
        <v>80</v>
      </c>
      <c r="B50" s="68">
        <v>2041</v>
      </c>
      <c r="C50" s="68">
        <v>2062</v>
      </c>
      <c r="D50" s="68">
        <v>0</v>
      </c>
      <c r="E50" s="68">
        <v>71</v>
      </c>
      <c r="F50" s="68">
        <v>0</v>
      </c>
      <c r="G50" s="68">
        <v>95</v>
      </c>
      <c r="H50" s="68">
        <v>1784</v>
      </c>
    </row>
    <row r="51" spans="1:8" s="63" customFormat="1" ht="15" customHeight="1" x14ac:dyDescent="0.25">
      <c r="A51" s="70" t="s">
        <v>81</v>
      </c>
      <c r="B51" s="68">
        <v>217</v>
      </c>
      <c r="C51" s="68">
        <v>166</v>
      </c>
      <c r="D51" s="68">
        <v>0</v>
      </c>
      <c r="E51" s="68">
        <v>23</v>
      </c>
      <c r="F51" s="68">
        <v>0</v>
      </c>
      <c r="G51" s="68">
        <v>12</v>
      </c>
      <c r="H51" s="68">
        <v>180</v>
      </c>
    </row>
    <row r="52" spans="1:8" s="63" customFormat="1" ht="15" customHeight="1" x14ac:dyDescent="0.25">
      <c r="A52" s="70" t="s">
        <v>82</v>
      </c>
      <c r="B52" s="68">
        <v>1061</v>
      </c>
      <c r="C52" s="68">
        <v>927</v>
      </c>
      <c r="D52" s="68">
        <v>0</v>
      </c>
      <c r="E52" s="68">
        <v>24</v>
      </c>
      <c r="F52" s="68">
        <v>0</v>
      </c>
      <c r="G52" s="68">
        <v>21</v>
      </c>
      <c r="H52" s="68">
        <v>663</v>
      </c>
    </row>
    <row r="53" spans="1:8" s="63" customFormat="1" ht="15" customHeight="1" x14ac:dyDescent="0.25">
      <c r="A53" s="70" t="s">
        <v>83</v>
      </c>
      <c r="B53" s="68">
        <v>2716</v>
      </c>
      <c r="C53" s="68">
        <v>3372</v>
      </c>
      <c r="D53" s="68">
        <v>11</v>
      </c>
      <c r="E53" s="68">
        <v>15</v>
      </c>
      <c r="F53" s="68">
        <v>0</v>
      </c>
      <c r="G53" s="68">
        <v>110</v>
      </c>
      <c r="H53" s="68">
        <v>2668</v>
      </c>
    </row>
    <row r="54" spans="1:8" s="63" customFormat="1" ht="15" customHeight="1" x14ac:dyDescent="0.25">
      <c r="A54" s="70" t="s">
        <v>84</v>
      </c>
      <c r="B54" s="68">
        <v>109</v>
      </c>
      <c r="C54" s="68">
        <v>27</v>
      </c>
      <c r="D54" s="68">
        <v>0</v>
      </c>
      <c r="E54" s="68">
        <v>11</v>
      </c>
      <c r="F54" s="68">
        <v>0</v>
      </c>
      <c r="G54" s="68">
        <v>2</v>
      </c>
      <c r="H54" s="68">
        <v>145</v>
      </c>
    </row>
    <row r="55" spans="1:8" s="63" customFormat="1" ht="15" customHeight="1" x14ac:dyDescent="0.25">
      <c r="A55" s="70" t="s">
        <v>85</v>
      </c>
      <c r="B55" s="68">
        <v>5545</v>
      </c>
      <c r="C55" s="68">
        <v>3323</v>
      </c>
      <c r="D55" s="68">
        <v>12</v>
      </c>
      <c r="E55" s="68">
        <v>530</v>
      </c>
      <c r="F55" s="68">
        <v>0</v>
      </c>
      <c r="G55" s="68">
        <v>224</v>
      </c>
      <c r="H55" s="68">
        <v>4617</v>
      </c>
    </row>
    <row r="56" spans="1:8" s="63" customFormat="1" ht="15" customHeight="1" x14ac:dyDescent="0.25">
      <c r="A56" s="70" t="s">
        <v>86</v>
      </c>
      <c r="B56" s="68">
        <v>86</v>
      </c>
      <c r="C56" s="68">
        <v>8</v>
      </c>
      <c r="D56" s="68">
        <v>0</v>
      </c>
      <c r="E56" s="68">
        <v>78</v>
      </c>
      <c r="F56" s="68">
        <v>0</v>
      </c>
      <c r="G56" s="68">
        <v>6</v>
      </c>
      <c r="H56" s="68">
        <v>79</v>
      </c>
    </row>
    <row r="57" spans="1:8" s="63" customFormat="1" ht="15" customHeight="1" x14ac:dyDescent="0.25">
      <c r="A57" s="70" t="s">
        <v>87</v>
      </c>
      <c r="B57" s="68">
        <v>1113</v>
      </c>
      <c r="C57" s="68">
        <v>824</v>
      </c>
      <c r="D57" s="68">
        <v>0</v>
      </c>
      <c r="E57" s="68">
        <v>18</v>
      </c>
      <c r="F57" s="68">
        <v>0</v>
      </c>
      <c r="G57" s="68">
        <v>28</v>
      </c>
      <c r="H57" s="68">
        <v>1046</v>
      </c>
    </row>
    <row r="58" spans="1:8" s="63" customFormat="1" ht="15" customHeight="1" x14ac:dyDescent="0.25">
      <c r="A58" s="70" t="s">
        <v>88</v>
      </c>
      <c r="B58" s="68">
        <v>575</v>
      </c>
      <c r="C58" s="68">
        <v>510</v>
      </c>
      <c r="D58" s="68">
        <v>0</v>
      </c>
      <c r="E58" s="68">
        <v>18</v>
      </c>
      <c r="F58" s="68">
        <v>0</v>
      </c>
      <c r="G58" s="68">
        <v>46</v>
      </c>
      <c r="H58" s="68">
        <v>362</v>
      </c>
    </row>
    <row r="59" spans="1:8" s="63" customFormat="1" ht="15" customHeight="1" x14ac:dyDescent="0.25">
      <c r="A59" s="70" t="s">
        <v>89</v>
      </c>
      <c r="B59" s="68">
        <v>9</v>
      </c>
      <c r="C59" s="68">
        <v>8</v>
      </c>
      <c r="D59" s="68">
        <v>0</v>
      </c>
      <c r="E59" s="68">
        <v>0</v>
      </c>
      <c r="F59" s="68">
        <v>0</v>
      </c>
      <c r="G59" s="68">
        <v>2</v>
      </c>
      <c r="H59" s="68">
        <v>27</v>
      </c>
    </row>
    <row r="60" spans="1:8" s="63" customFormat="1" ht="15" customHeight="1" x14ac:dyDescent="0.25">
      <c r="A60" s="70" t="s">
        <v>90</v>
      </c>
      <c r="B60" s="68">
        <v>3229</v>
      </c>
      <c r="C60" s="68">
        <v>2872</v>
      </c>
      <c r="D60" s="68">
        <v>0</v>
      </c>
      <c r="E60" s="68">
        <v>237</v>
      </c>
      <c r="F60" s="68">
        <v>0</v>
      </c>
      <c r="G60" s="68">
        <v>151</v>
      </c>
      <c r="H60" s="68">
        <v>3146</v>
      </c>
    </row>
    <row r="61" spans="1:8" s="63" customFormat="1" ht="15" customHeight="1" x14ac:dyDescent="0.25">
      <c r="A61" s="70" t="s">
        <v>91</v>
      </c>
      <c r="B61" s="68">
        <v>3109</v>
      </c>
      <c r="C61" s="68">
        <v>2516</v>
      </c>
      <c r="D61" s="68">
        <v>0</v>
      </c>
      <c r="E61" s="68">
        <v>124</v>
      </c>
      <c r="F61" s="68">
        <v>2</v>
      </c>
      <c r="G61" s="68">
        <v>190</v>
      </c>
      <c r="H61" s="68">
        <v>3237</v>
      </c>
    </row>
    <row r="62" spans="1:8" s="63" customFormat="1" ht="15" customHeight="1" x14ac:dyDescent="0.25">
      <c r="A62" s="70" t="s">
        <v>92</v>
      </c>
      <c r="B62" s="68">
        <v>656</v>
      </c>
      <c r="C62" s="68">
        <v>632</v>
      </c>
      <c r="D62" s="68">
        <v>0</v>
      </c>
      <c r="E62" s="68">
        <v>51</v>
      </c>
      <c r="F62" s="68">
        <v>0</v>
      </c>
      <c r="G62" s="68">
        <v>29</v>
      </c>
      <c r="H62" s="68">
        <v>693</v>
      </c>
    </row>
    <row r="63" spans="1:8" s="63" customFormat="1" ht="15" customHeight="1" x14ac:dyDescent="0.25">
      <c r="A63" s="70" t="s">
        <v>93</v>
      </c>
      <c r="B63" s="68">
        <v>1702</v>
      </c>
      <c r="C63" s="68">
        <v>1656</v>
      </c>
      <c r="D63" s="68">
        <v>1</v>
      </c>
      <c r="E63" s="68">
        <v>62</v>
      </c>
      <c r="F63" s="68">
        <v>0</v>
      </c>
      <c r="G63" s="68">
        <v>83</v>
      </c>
      <c r="H63" s="68">
        <v>1763</v>
      </c>
    </row>
    <row r="64" spans="1:8" s="63" customFormat="1" ht="15" customHeight="1" x14ac:dyDescent="0.25">
      <c r="A64" s="70" t="s">
        <v>94</v>
      </c>
      <c r="B64" s="68">
        <v>1005</v>
      </c>
      <c r="C64" s="68">
        <v>891</v>
      </c>
      <c r="D64" s="68">
        <v>9</v>
      </c>
      <c r="E64" s="68">
        <v>9</v>
      </c>
      <c r="F64" s="68">
        <v>0</v>
      </c>
      <c r="G64" s="68">
        <v>36</v>
      </c>
      <c r="H64" s="68">
        <v>577</v>
      </c>
    </row>
    <row r="65" spans="1:9" s="63" customFormat="1" ht="19.5" customHeight="1" thickBot="1" x14ac:dyDescent="0.3">
      <c r="A65" s="44" t="s">
        <v>118</v>
      </c>
      <c r="B65" s="73">
        <v>105182</v>
      </c>
      <c r="C65" s="73">
        <v>90449</v>
      </c>
      <c r="D65" s="73">
        <v>72</v>
      </c>
      <c r="E65" s="73">
        <v>5038</v>
      </c>
      <c r="F65" s="73">
        <v>19</v>
      </c>
      <c r="G65" s="73">
        <v>6970</v>
      </c>
      <c r="H65" s="73">
        <v>92227</v>
      </c>
    </row>
    <row r="66" spans="1:9" s="63" customFormat="1" ht="15" customHeight="1" x14ac:dyDescent="0.25">
      <c r="A66" s="75"/>
    </row>
    <row r="67" spans="1:9" s="63" customFormat="1" ht="15" customHeight="1" x14ac:dyDescent="0.25">
      <c r="A67" s="75" t="s">
        <v>98</v>
      </c>
    </row>
    <row r="68" spans="1:9" s="63" customFormat="1" ht="15" customHeight="1" x14ac:dyDescent="0.25">
      <c r="A68" s="76" t="s">
        <v>129</v>
      </c>
    </row>
    <row r="69" spans="1:9" s="63" customFormat="1" ht="15" customHeight="1" x14ac:dyDescent="0.25">
      <c r="A69" s="163"/>
      <c r="B69" s="163"/>
      <c r="C69" s="163"/>
      <c r="D69" s="163"/>
      <c r="E69" s="163"/>
      <c r="F69" s="163"/>
      <c r="G69" s="163"/>
      <c r="H69" s="163"/>
      <c r="I69" s="77"/>
    </row>
    <row r="70" spans="1:9" s="63" customFormat="1" ht="15" customHeight="1" x14ac:dyDescent="0.25">
      <c r="A70" s="52"/>
    </row>
    <row r="71" spans="1:9" s="63" customFormat="1" ht="15" customHeight="1" x14ac:dyDescent="0.25">
      <c r="A71" s="75" t="s">
        <v>121</v>
      </c>
    </row>
    <row r="72" spans="1:9" s="63" customFormat="1" ht="29.25" customHeight="1" x14ac:dyDescent="0.25">
      <c r="A72" s="152" t="s">
        <v>122</v>
      </c>
      <c r="B72" s="152"/>
      <c r="C72" s="152"/>
      <c r="D72" s="152"/>
      <c r="E72" s="152"/>
      <c r="F72" s="152"/>
      <c r="G72" s="152"/>
      <c r="H72" s="152"/>
    </row>
    <row r="73" spans="1:9" s="63" customFormat="1" ht="26.25" customHeight="1" x14ac:dyDescent="0.25">
      <c r="A73" s="152" t="s">
        <v>130</v>
      </c>
      <c r="B73" s="152"/>
      <c r="C73" s="152"/>
      <c r="D73" s="152"/>
      <c r="E73" s="152"/>
      <c r="F73" s="152"/>
      <c r="G73" s="152"/>
      <c r="H73" s="152"/>
    </row>
    <row r="74" spans="1:9" s="63" customFormat="1" ht="27.75" customHeight="1" x14ac:dyDescent="0.25">
      <c r="A74" s="152" t="s">
        <v>131</v>
      </c>
      <c r="B74" s="152"/>
      <c r="C74" s="152"/>
      <c r="D74" s="152"/>
      <c r="E74" s="152"/>
      <c r="F74" s="152"/>
      <c r="G74" s="152"/>
      <c r="H74" s="152"/>
    </row>
    <row r="75" spans="1:9" s="63" customFormat="1" ht="41.25" customHeight="1" x14ac:dyDescent="0.25">
      <c r="A75" s="152" t="s">
        <v>132</v>
      </c>
      <c r="B75" s="152"/>
      <c r="C75" s="152"/>
      <c r="D75" s="152"/>
      <c r="E75" s="152"/>
      <c r="F75" s="152"/>
      <c r="G75" s="152"/>
      <c r="H75" s="152"/>
    </row>
    <row r="76" spans="1:9" s="63" customFormat="1" ht="15" customHeight="1" x14ac:dyDescent="0.25">
      <c r="A76" s="52" t="s">
        <v>126</v>
      </c>
    </row>
    <row r="77" spans="1:9" s="63" customFormat="1" ht="15" customHeight="1" x14ac:dyDescent="0.25">
      <c r="A77" s="52" t="s">
        <v>127</v>
      </c>
    </row>
  </sheetData>
  <mergeCells count="8">
    <mergeCell ref="A74:H74"/>
    <mergeCell ref="A75:H75"/>
    <mergeCell ref="B3:B4"/>
    <mergeCell ref="C3:E4"/>
    <mergeCell ref="F3:H4"/>
    <mergeCell ref="A69:H69"/>
    <mergeCell ref="A72:H72"/>
    <mergeCell ref="A73:H73"/>
  </mergeCells>
  <pageMargins left="0.7" right="0.7" top="0.75" bottom="0.75" header="0.3" footer="0.3"/>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workbookViewId="0">
      <selection activeCell="A4" sqref="A4"/>
    </sheetView>
  </sheetViews>
  <sheetFormatPr defaultColWidth="9.140625" defaultRowHeight="12.75" x14ac:dyDescent="0.2"/>
  <cols>
    <col min="1" max="2" width="9.140625" style="83"/>
    <col min="3" max="3" width="0" style="83" hidden="1" customWidth="1"/>
    <col min="4" max="4" width="16" style="83" customWidth="1"/>
    <col min="5" max="5" width="16.28515625" style="83" bestFit="1" customWidth="1"/>
    <col min="6" max="6" width="20" style="83" customWidth="1"/>
    <col min="7" max="10" width="9.140625" style="83"/>
    <col min="11" max="11" width="17.5703125" style="83" customWidth="1"/>
    <col min="12" max="12" width="16.42578125" style="83" customWidth="1"/>
    <col min="13" max="16384" width="9.140625" style="83"/>
  </cols>
  <sheetData>
    <row r="1" spans="1:14" ht="18" customHeight="1" x14ac:dyDescent="0.25">
      <c r="A1" s="95" t="s">
        <v>141</v>
      </c>
      <c r="B1" s="89"/>
      <c r="C1" s="89"/>
      <c r="D1" s="89"/>
      <c r="E1" s="89"/>
      <c r="F1" s="89"/>
      <c r="G1" s="89"/>
      <c r="H1" s="85"/>
      <c r="L1" s="86"/>
      <c r="N1" s="85"/>
    </row>
    <row r="2" spans="1:14" ht="15" customHeight="1" x14ac:dyDescent="0.25">
      <c r="A2" s="89"/>
      <c r="B2" s="89"/>
      <c r="C2" s="89"/>
      <c r="D2" s="89"/>
      <c r="E2" s="89"/>
      <c r="F2" s="89"/>
      <c r="G2" s="89"/>
      <c r="H2" s="85"/>
      <c r="L2" s="87"/>
      <c r="N2" s="85"/>
    </row>
    <row r="3" spans="1:14" ht="15" customHeight="1" x14ac:dyDescent="0.2">
      <c r="A3" s="96" t="s">
        <v>135</v>
      </c>
      <c r="B3" s="96" t="s">
        <v>145</v>
      </c>
      <c r="C3" s="96" t="s">
        <v>133</v>
      </c>
      <c r="D3" s="96" t="s">
        <v>136</v>
      </c>
      <c r="E3" s="96" t="s">
        <v>137</v>
      </c>
      <c r="F3" s="96" t="s">
        <v>138</v>
      </c>
      <c r="G3" s="89"/>
    </row>
    <row r="4" spans="1:14" ht="12.75" customHeight="1" x14ac:dyDescent="0.2">
      <c r="A4" s="93" t="str">
        <f>LEFT(Table2[[#This Row],[Filing Quarter]],4)</f>
        <v>2016</v>
      </c>
      <c r="B4" s="93" t="str">
        <f>RIGHT(Table2[[#This Row],[Filing Quarter]],2)</f>
        <v>Q3</v>
      </c>
      <c r="C4" s="121" t="s">
        <v>144</v>
      </c>
      <c r="D4" s="138">
        <v>151988519149</v>
      </c>
      <c r="E4" s="138">
        <v>157179533419</v>
      </c>
      <c r="F4" s="138">
        <v>5769539506</v>
      </c>
      <c r="G4" s="89"/>
    </row>
    <row r="5" spans="1:14" ht="12.75" customHeight="1" x14ac:dyDescent="0.2">
      <c r="A5" s="93" t="str">
        <f>LEFT(Table2[[#This Row],[Filing Quarter]],4)</f>
        <v>2016</v>
      </c>
      <c r="B5" s="93" t="str">
        <f>RIGHT(Table2[[#This Row],[Filing Quarter]],2)</f>
        <v>Q4</v>
      </c>
      <c r="C5" s="121" t="s">
        <v>139</v>
      </c>
      <c r="D5" s="138">
        <v>133187588388</v>
      </c>
      <c r="E5" s="138">
        <v>151934080835</v>
      </c>
      <c r="F5" s="138">
        <v>6064483118</v>
      </c>
      <c r="G5" s="89"/>
    </row>
    <row r="6" spans="1:14" ht="12.75" customHeight="1" x14ac:dyDescent="0.2">
      <c r="A6" s="93" t="str">
        <f>LEFT(Table2[[#This Row],[Filing Quarter]],4)</f>
        <v>2017</v>
      </c>
      <c r="B6" s="93" t="str">
        <f>RIGHT(Table2[[#This Row],[Filing Quarter]],2)</f>
        <v>Q1</v>
      </c>
      <c r="C6" s="121" t="s">
        <v>168</v>
      </c>
      <c r="D6" s="138">
        <v>113829634250</v>
      </c>
      <c r="E6" s="138">
        <v>81359069638</v>
      </c>
      <c r="F6" s="138">
        <v>4651062407</v>
      </c>
      <c r="G6" s="89"/>
    </row>
    <row r="7" spans="1:14" ht="12.75" customHeight="1" x14ac:dyDescent="0.2">
      <c r="A7" s="93" t="str">
        <f>LEFT(Table2[[#This Row],[Filing Quarter]],4)</f>
        <v>2017</v>
      </c>
      <c r="B7" s="93" t="str">
        <f>RIGHT(Table2[[#This Row],[Filing Quarter]],2)</f>
        <v>Q2</v>
      </c>
      <c r="C7" s="121" t="s">
        <v>169</v>
      </c>
      <c r="D7" s="138">
        <v>170444454197</v>
      </c>
      <c r="E7" s="138">
        <v>74433630979</v>
      </c>
      <c r="F7" s="138">
        <v>4887766339</v>
      </c>
      <c r="G7" s="89"/>
    </row>
    <row r="8" spans="1:14" ht="12.75" customHeight="1" x14ac:dyDescent="0.2">
      <c r="A8" s="93" t="str">
        <f>LEFT(Table2[[#This Row],[Filing Quarter]],4)</f>
        <v>2017</v>
      </c>
      <c r="B8" s="93" t="str">
        <f>RIGHT(Table2[[#This Row],[Filing Quarter]],2)</f>
        <v>Q3</v>
      </c>
      <c r="C8" s="121" t="s">
        <v>170</v>
      </c>
      <c r="D8" s="138">
        <v>169392462027</v>
      </c>
      <c r="E8" s="138">
        <v>85416781862</v>
      </c>
      <c r="F8" s="138">
        <v>5370310177</v>
      </c>
      <c r="G8" s="89"/>
    </row>
    <row r="9" spans="1:14" ht="12.75" customHeight="1" x14ac:dyDescent="0.2">
      <c r="A9" s="93" t="str">
        <f>LEFT(Table2[[#This Row],[Filing Quarter]],4)</f>
        <v>2017</v>
      </c>
      <c r="B9" s="93" t="str">
        <f>RIGHT(Table2[[#This Row],[Filing Quarter]],2)</f>
        <v>Q4</v>
      </c>
      <c r="C9" s="121" t="s">
        <v>171</v>
      </c>
      <c r="D9" s="138">
        <v>148104038533</v>
      </c>
      <c r="E9" s="138">
        <v>94622483848</v>
      </c>
      <c r="F9" s="138">
        <v>6168449784</v>
      </c>
      <c r="G9" s="89"/>
    </row>
    <row r="10" spans="1:14" ht="12.75" customHeight="1" x14ac:dyDescent="0.2">
      <c r="A10" s="93" t="str">
        <f>LEFT(Table2[[#This Row],[Filing Quarter]],4)</f>
        <v>2018</v>
      </c>
      <c r="B10" s="93" t="str">
        <f>RIGHT(Table2[[#This Row],[Filing Quarter]],2)</f>
        <v>Q1</v>
      </c>
      <c r="C10" s="121" t="s">
        <v>172</v>
      </c>
      <c r="D10" s="138">
        <v>123918265027</v>
      </c>
      <c r="E10" s="138">
        <v>74690371787</v>
      </c>
      <c r="F10" s="138">
        <v>5301523310</v>
      </c>
      <c r="G10" s="89"/>
    </row>
    <row r="11" spans="1:14" ht="12.75" customHeight="1" x14ac:dyDescent="0.2">
      <c r="A11" s="93" t="str">
        <f>LEFT(Table2[[#This Row],[Filing Quarter]],4)</f>
        <v>2018</v>
      </c>
      <c r="B11" s="93" t="str">
        <f>RIGHT(Table2[[#This Row],[Filing Quarter]],2)</f>
        <v>Q2</v>
      </c>
      <c r="C11" s="121" t="s">
        <v>173</v>
      </c>
      <c r="D11" s="138">
        <v>183305206616</v>
      </c>
      <c r="E11" s="138">
        <v>59053391038</v>
      </c>
      <c r="F11" s="138">
        <v>4783614107</v>
      </c>
      <c r="G11" s="89"/>
    </row>
    <row r="12" spans="1:14" ht="12.75" customHeight="1" x14ac:dyDescent="0.2">
      <c r="A12" s="93" t="str">
        <f>LEFT(Table2[[#This Row],[Filing Quarter]],4)</f>
        <v>2018</v>
      </c>
      <c r="B12" s="93" t="str">
        <f>RIGHT(Table2[[#This Row],[Filing Quarter]],2)</f>
        <v>Q3</v>
      </c>
      <c r="C12" s="121" t="s">
        <v>174</v>
      </c>
      <c r="D12" s="138">
        <v>173035680065</v>
      </c>
      <c r="E12" s="138">
        <v>56269972282</v>
      </c>
      <c r="F12" s="138">
        <v>4971421243</v>
      </c>
      <c r="G12" s="89"/>
    </row>
    <row r="13" spans="1:14" ht="12.75" customHeight="1" x14ac:dyDescent="0.2">
      <c r="A13" s="93" t="str">
        <f>LEFT(Table2[[#This Row],[Filing Quarter]],4)</f>
        <v>2018</v>
      </c>
      <c r="B13" s="93" t="str">
        <f>RIGHT(Table2[[#This Row],[Filing Quarter]],2)</f>
        <v>Q4</v>
      </c>
      <c r="C13" s="121" t="s">
        <v>175</v>
      </c>
      <c r="D13" s="138">
        <v>146582947480</v>
      </c>
      <c r="E13" s="138">
        <v>54748609396</v>
      </c>
      <c r="F13" s="138">
        <v>8157899656</v>
      </c>
      <c r="G13" s="89"/>
    </row>
    <row r="14" spans="1:14" ht="12.75" customHeight="1" x14ac:dyDescent="0.2">
      <c r="A14" s="93" t="str">
        <f>LEFT(Table2[[#This Row],[Filing Quarter]],4)</f>
        <v>2019</v>
      </c>
      <c r="B14" s="93" t="str">
        <f>RIGHT(Table2[[#This Row],[Filing Quarter]],2)</f>
        <v>Q1</v>
      </c>
      <c r="C14" s="121" t="s">
        <v>176</v>
      </c>
      <c r="D14" s="138">
        <v>124167950342</v>
      </c>
      <c r="E14" s="138">
        <v>63182176214</v>
      </c>
      <c r="F14" s="138">
        <v>3940300862</v>
      </c>
      <c r="G14" s="89"/>
    </row>
    <row r="15" spans="1:14" ht="12.75" customHeight="1" x14ac:dyDescent="0.2">
      <c r="A15" s="93" t="str">
        <f>LEFT(Table2[[#This Row],[Filing Quarter]],4)</f>
        <v>2019</v>
      </c>
      <c r="B15" s="93" t="str">
        <f>RIGHT(Table2[[#This Row],[Filing Quarter]],2)</f>
        <v>Q2</v>
      </c>
      <c r="C15" s="121" t="s">
        <v>177</v>
      </c>
      <c r="D15" s="138">
        <v>194165734913</v>
      </c>
      <c r="E15" s="138">
        <v>104681554361</v>
      </c>
      <c r="F15" s="138">
        <v>5528693711</v>
      </c>
      <c r="G15" s="89"/>
    </row>
    <row r="16" spans="1:14" ht="12.75" customHeight="1" x14ac:dyDescent="0.2">
      <c r="A16" s="93" t="str">
        <f>LEFT(Table2[[#This Row],[Filing Quarter]],4)</f>
        <v>2019</v>
      </c>
      <c r="B16" s="93" t="str">
        <f>RIGHT(Table2[[#This Row],[Filing Quarter]],2)</f>
        <v>Q3</v>
      </c>
      <c r="C16" s="121" t="s">
        <v>178</v>
      </c>
      <c r="D16" s="138">
        <v>194639578095</v>
      </c>
      <c r="E16" s="138">
        <v>189452558848</v>
      </c>
      <c r="F16" s="138">
        <v>8448404744</v>
      </c>
      <c r="G16" s="89"/>
    </row>
    <row r="17" spans="1:7" ht="12.75" customHeight="1" x14ac:dyDescent="0.2">
      <c r="A17" s="93" t="str">
        <f>LEFT(Table2[[#This Row],[Filing Quarter]],4)</f>
        <v>2019</v>
      </c>
      <c r="B17" s="93" t="str">
        <f>RIGHT(Table2[[#This Row],[Filing Quarter]],2)</f>
        <v>Q4</v>
      </c>
      <c r="C17" s="121" t="s">
        <v>179</v>
      </c>
      <c r="D17" s="138">
        <v>171551074117</v>
      </c>
      <c r="E17" s="138">
        <v>216939361644</v>
      </c>
      <c r="F17" s="138">
        <v>8414012092</v>
      </c>
      <c r="G17" s="89"/>
    </row>
    <row r="18" spans="1:7" ht="12.75" customHeight="1" x14ac:dyDescent="0.2">
      <c r="A18" s="93" t="str">
        <f>LEFT(Table2[[#This Row],[Filing Quarter]],4)</f>
        <v>2020</v>
      </c>
      <c r="B18" s="93" t="str">
        <f>RIGHT(Table2[[#This Row],[Filing Quarter]],2)</f>
        <v>Q1</v>
      </c>
      <c r="C18" s="121" t="s">
        <v>180</v>
      </c>
      <c r="D18" s="138">
        <v>150988832789</v>
      </c>
      <c r="E18" s="138">
        <v>248729398652</v>
      </c>
      <c r="F18" s="138">
        <v>7766396266</v>
      </c>
      <c r="G18" s="89"/>
    </row>
    <row r="19" spans="1:7" ht="12.75" customHeight="1" x14ac:dyDescent="0.2">
      <c r="A19" s="93" t="str">
        <f>LEFT(Table2[[#This Row],[Filing Quarter]],4)</f>
        <v>2020</v>
      </c>
      <c r="B19" s="93" t="str">
        <f>RIGHT(Table2[[#This Row],[Filing Quarter]],2)</f>
        <v>Q2</v>
      </c>
      <c r="C19" s="121" t="s">
        <v>181</v>
      </c>
      <c r="D19" s="138">
        <v>185916863906</v>
      </c>
      <c r="E19" s="138">
        <v>396695380674</v>
      </c>
      <c r="F19" s="138">
        <v>12056247498</v>
      </c>
      <c r="G19" s="89"/>
    </row>
    <row r="20" spans="1:7" ht="12.75" customHeight="1" x14ac:dyDescent="0.2">
      <c r="A20" s="93" t="str">
        <f>LEFT(Table2[[#This Row],[Filing Quarter]],4)</f>
        <v>2020</v>
      </c>
      <c r="B20" s="93" t="str">
        <f>RIGHT(Table2[[#This Row],[Filing Quarter]],2)</f>
        <v>Q3</v>
      </c>
      <c r="C20" s="121" t="s">
        <v>182</v>
      </c>
      <c r="D20" s="138">
        <v>271224387344</v>
      </c>
      <c r="E20" s="138">
        <v>473957807417</v>
      </c>
      <c r="F20" s="138">
        <v>12866435515</v>
      </c>
      <c r="G20" s="89"/>
    </row>
    <row r="21" spans="1:7" ht="12.75" customHeight="1" x14ac:dyDescent="0.2">
      <c r="A21" s="93" t="str">
        <f>LEFT(Table2[[#This Row],[Filing Quarter]],4)</f>
        <v>2020</v>
      </c>
      <c r="B21" s="93" t="str">
        <f>RIGHT(Table2[[#This Row],[Filing Quarter]],2)</f>
        <v>Q4</v>
      </c>
      <c r="C21" s="121" t="s">
        <v>183</v>
      </c>
      <c r="D21" s="138">
        <v>257471058288</v>
      </c>
      <c r="E21" s="138">
        <v>542862446480</v>
      </c>
      <c r="F21" s="138">
        <v>16593885847</v>
      </c>
      <c r="G21" s="89"/>
    </row>
    <row r="22" spans="1:7" ht="12.75" customHeight="1" x14ac:dyDescent="0.2">
      <c r="A22" s="93" t="str">
        <f>LEFT(Table2[[#This Row],[Filing Quarter]],4)</f>
        <v>2021</v>
      </c>
      <c r="B22" s="93" t="str">
        <f>RIGHT(Table2[[#This Row],[Filing Quarter]],2)</f>
        <v>Q1</v>
      </c>
      <c r="C22" s="121" t="s">
        <v>140</v>
      </c>
      <c r="D22" s="138">
        <v>210468005769</v>
      </c>
      <c r="E22" s="138">
        <v>547035482419</v>
      </c>
      <c r="F22" s="138">
        <v>17714875126</v>
      </c>
      <c r="G22" s="89"/>
    </row>
    <row r="23" spans="1:7" ht="15" customHeight="1" x14ac:dyDescent="0.2">
      <c r="A23" s="89"/>
      <c r="B23" s="89"/>
      <c r="C23" s="90"/>
      <c r="D23" s="91"/>
      <c r="E23" s="91"/>
      <c r="F23" s="91"/>
      <c r="G23" s="89"/>
    </row>
    <row r="24" spans="1:7" ht="15" customHeight="1" x14ac:dyDescent="0.2">
      <c r="A24" s="89"/>
      <c r="B24" s="89"/>
      <c r="C24" s="90"/>
      <c r="D24" s="91"/>
      <c r="E24" s="91"/>
      <c r="F24" s="91"/>
      <c r="G24" s="89"/>
    </row>
    <row r="25" spans="1:7" ht="15" customHeight="1" x14ac:dyDescent="0.2">
      <c r="A25" s="89"/>
      <c r="B25" s="89"/>
      <c r="C25" s="90"/>
      <c r="D25" s="91"/>
      <c r="E25" s="91"/>
      <c r="F25" s="91"/>
      <c r="G25" s="89"/>
    </row>
    <row r="26" spans="1:7" ht="15" customHeight="1" x14ac:dyDescent="0.2">
      <c r="A26" s="89"/>
      <c r="B26" s="89"/>
      <c r="C26" s="90"/>
      <c r="D26" s="91"/>
      <c r="E26" s="91"/>
      <c r="F26" s="91"/>
      <c r="G26" s="89"/>
    </row>
    <row r="27" spans="1:7" ht="15" customHeight="1" x14ac:dyDescent="0.2">
      <c r="A27" s="89"/>
      <c r="B27" s="89"/>
      <c r="C27" s="90"/>
      <c r="D27" s="91"/>
      <c r="E27" s="91"/>
      <c r="F27" s="91"/>
      <c r="G27" s="89"/>
    </row>
    <row r="28" spans="1:7" ht="15" customHeight="1" x14ac:dyDescent="0.2">
      <c r="A28" s="89"/>
      <c r="B28" s="89"/>
      <c r="C28" s="90"/>
      <c r="D28" s="91"/>
      <c r="E28" s="91"/>
      <c r="F28" s="91"/>
      <c r="G28" s="89"/>
    </row>
    <row r="29" spans="1:7" ht="15" customHeight="1" x14ac:dyDescent="0.2">
      <c r="A29" s="89"/>
      <c r="B29" s="89"/>
      <c r="C29" s="90"/>
      <c r="D29" s="91"/>
      <c r="E29" s="91"/>
      <c r="F29" s="91"/>
      <c r="G29" s="89"/>
    </row>
    <row r="30" spans="1:7" ht="15" customHeight="1" x14ac:dyDescent="0.2">
      <c r="A30" s="89"/>
      <c r="B30" s="89"/>
      <c r="C30" s="90"/>
      <c r="D30" s="91"/>
      <c r="E30" s="91"/>
      <c r="F30" s="91"/>
      <c r="G30" s="89"/>
    </row>
    <row r="31" spans="1:7" ht="15" customHeight="1" x14ac:dyDescent="0.2">
      <c r="A31" s="89"/>
      <c r="B31" s="89"/>
      <c r="C31" s="90"/>
      <c r="D31" s="91"/>
      <c r="E31" s="91"/>
      <c r="F31" s="91"/>
      <c r="G31" s="89"/>
    </row>
    <row r="32" spans="1:7" ht="15" customHeight="1" x14ac:dyDescent="0.2">
      <c r="A32" s="89"/>
      <c r="B32" s="89"/>
      <c r="C32" s="90"/>
      <c r="D32" s="91"/>
      <c r="E32" s="91"/>
      <c r="F32" s="91"/>
      <c r="G32" s="89"/>
    </row>
    <row r="33" spans="1:7" ht="15" customHeight="1" x14ac:dyDescent="0.2">
      <c r="A33" s="89"/>
      <c r="B33" s="89"/>
      <c r="C33" s="90"/>
      <c r="D33" s="91"/>
      <c r="E33" s="91"/>
      <c r="F33" s="91"/>
      <c r="G33" s="89"/>
    </row>
    <row r="34" spans="1:7" ht="15" customHeight="1" x14ac:dyDescent="0.2">
      <c r="A34" s="89"/>
      <c r="B34" s="89"/>
      <c r="C34" s="90"/>
      <c r="D34" s="91"/>
      <c r="E34" s="91"/>
      <c r="F34" s="91"/>
      <c r="G34" s="89"/>
    </row>
    <row r="35" spans="1:7" ht="15" customHeight="1" x14ac:dyDescent="0.2">
      <c r="A35" s="89"/>
      <c r="B35" s="89"/>
      <c r="C35" s="90"/>
      <c r="D35" s="91"/>
      <c r="E35" s="91"/>
      <c r="F35" s="91"/>
      <c r="G35" s="89"/>
    </row>
    <row r="36" spans="1:7" ht="15" customHeight="1" x14ac:dyDescent="0.2">
      <c r="A36" s="89"/>
      <c r="B36" s="89"/>
      <c r="C36" s="90"/>
      <c r="D36" s="91"/>
      <c r="E36" s="91"/>
      <c r="F36" s="91"/>
      <c r="G36" s="89"/>
    </row>
    <row r="37" spans="1:7" ht="15" customHeight="1" x14ac:dyDescent="0.2">
      <c r="A37" s="89"/>
      <c r="B37" s="89"/>
      <c r="C37" s="90"/>
      <c r="D37" s="91"/>
      <c r="E37" s="91"/>
      <c r="F37" s="91"/>
      <c r="G37" s="89"/>
    </row>
    <row r="38" spans="1:7" ht="15" customHeight="1" x14ac:dyDescent="0.2">
      <c r="A38" s="89"/>
      <c r="B38" s="89"/>
      <c r="C38" s="90"/>
      <c r="D38" s="91"/>
      <c r="E38" s="91"/>
      <c r="F38" s="91"/>
      <c r="G38" s="89"/>
    </row>
    <row r="39" spans="1:7" ht="15" customHeight="1" x14ac:dyDescent="0.2">
      <c r="A39" s="89"/>
      <c r="B39" s="89"/>
      <c r="C39" s="90"/>
      <c r="D39" s="91"/>
      <c r="E39" s="91"/>
      <c r="F39" s="91"/>
      <c r="G39" s="89"/>
    </row>
    <row r="40" spans="1:7" ht="15" customHeight="1" x14ac:dyDescent="0.2">
      <c r="A40" s="89"/>
      <c r="B40" s="89"/>
      <c r="C40" s="90"/>
      <c r="D40" s="91"/>
      <c r="E40" s="91"/>
      <c r="F40" s="91"/>
      <c r="G40" s="89"/>
    </row>
    <row r="41" spans="1:7" ht="15" customHeight="1" x14ac:dyDescent="0.2">
      <c r="A41" s="89"/>
      <c r="B41" s="89"/>
      <c r="C41" s="90"/>
      <c r="D41" s="91"/>
      <c r="E41" s="91"/>
      <c r="F41" s="91"/>
      <c r="G41" s="89"/>
    </row>
    <row r="42" spans="1:7" ht="15" customHeight="1" x14ac:dyDescent="0.2">
      <c r="A42" s="89"/>
      <c r="B42" s="89"/>
      <c r="C42" s="90"/>
      <c r="D42" s="91"/>
      <c r="E42" s="91"/>
      <c r="F42" s="91"/>
      <c r="G42" s="89"/>
    </row>
    <row r="43" spans="1:7" ht="15" customHeight="1" x14ac:dyDescent="0.2">
      <c r="A43" s="89"/>
      <c r="B43" s="89"/>
      <c r="C43" s="90"/>
      <c r="D43" s="91"/>
      <c r="E43" s="91"/>
      <c r="F43" s="91"/>
      <c r="G43" s="89"/>
    </row>
    <row r="44" spans="1:7" ht="15" customHeight="1" x14ac:dyDescent="0.2">
      <c r="A44" s="89"/>
      <c r="B44" s="89"/>
      <c r="C44" s="90"/>
      <c r="D44" s="91"/>
      <c r="E44" s="91"/>
      <c r="F44" s="91"/>
      <c r="G44" s="89"/>
    </row>
    <row r="45" spans="1:7" ht="15" customHeight="1" x14ac:dyDescent="0.2">
      <c r="A45" s="89"/>
      <c r="B45" s="89"/>
      <c r="C45" s="90"/>
      <c r="D45" s="91"/>
      <c r="E45" s="91"/>
      <c r="F45" s="91"/>
      <c r="G45" s="89"/>
    </row>
    <row r="46" spans="1:7" ht="15" customHeight="1" x14ac:dyDescent="0.2">
      <c r="A46" s="89"/>
      <c r="B46" s="89"/>
      <c r="C46" s="90"/>
      <c r="D46" s="91"/>
      <c r="E46" s="91"/>
      <c r="F46" s="91"/>
      <c r="G46" s="89"/>
    </row>
    <row r="47" spans="1:7" ht="15" customHeight="1" x14ac:dyDescent="0.2">
      <c r="A47" s="89"/>
      <c r="B47" s="89"/>
      <c r="C47" s="90"/>
      <c r="D47" s="91"/>
      <c r="E47" s="91"/>
      <c r="F47" s="91"/>
      <c r="G47" s="89"/>
    </row>
    <row r="48" spans="1:7" ht="15" customHeight="1" x14ac:dyDescent="0.2">
      <c r="A48" s="89"/>
      <c r="B48" s="89"/>
      <c r="C48" s="92"/>
      <c r="D48" s="94"/>
      <c r="E48" s="94"/>
      <c r="F48" s="94"/>
      <c r="G48" s="89"/>
    </row>
    <row r="49" ht="15" customHeight="1" x14ac:dyDescent="0.2"/>
  </sheetData>
  <pageMargins left="0.75" right="0.75" top="1" bottom="1" header="0.5" footer="0.5"/>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7"/>
  <sheetViews>
    <sheetView workbookViewId="0">
      <selection activeCell="E21" sqref="E21"/>
    </sheetView>
  </sheetViews>
  <sheetFormatPr defaultColWidth="9.140625" defaultRowHeight="12.75" x14ac:dyDescent="0.2"/>
  <cols>
    <col min="1" max="1" width="9.140625" style="84"/>
    <col min="2" max="2" width="9.140625" style="84" customWidth="1"/>
    <col min="3" max="3" width="0" style="84" hidden="1" customWidth="1"/>
    <col min="4" max="4" width="13.140625" style="84" customWidth="1"/>
    <col min="5" max="6" width="9.140625" style="84"/>
    <col min="7" max="7" width="19.28515625" style="84" customWidth="1"/>
    <col min="8" max="8" width="15.42578125" style="84" customWidth="1"/>
    <col min="9" max="16" width="9.140625" style="84"/>
    <col min="17" max="17" width="14.5703125" style="84" customWidth="1"/>
    <col min="18" max="18" width="11.7109375" style="84" bestFit="1" customWidth="1"/>
    <col min="19" max="16384" width="9.140625" style="84"/>
  </cols>
  <sheetData>
    <row r="1" spans="1:4" ht="18" customHeight="1" x14ac:dyDescent="0.2">
      <c r="A1" s="6" t="s">
        <v>142</v>
      </c>
    </row>
    <row r="2" spans="1:4" ht="18" customHeight="1" x14ac:dyDescent="0.2">
      <c r="A2" s="6"/>
    </row>
    <row r="3" spans="1:4" ht="14.25" customHeight="1" x14ac:dyDescent="0.2">
      <c r="A3" s="120" t="s">
        <v>167</v>
      </c>
    </row>
    <row r="4" spans="1:4" ht="12.75" customHeight="1" x14ac:dyDescent="0.2">
      <c r="A4" s="98" t="s">
        <v>135</v>
      </c>
      <c r="B4" s="98" t="s">
        <v>145</v>
      </c>
      <c r="C4" s="99" t="s">
        <v>133</v>
      </c>
      <c r="D4" s="100" t="s">
        <v>134</v>
      </c>
    </row>
    <row r="5" spans="1:4" ht="12.75" customHeight="1" x14ac:dyDescent="0.2">
      <c r="A5" s="101" t="str">
        <f>LEFT(Table13[[#This Row],[Filing Quarter]],4)</f>
        <v>2016</v>
      </c>
      <c r="B5" s="101" t="str">
        <f>RIGHT(Table13[[#This Row],[Filing Quarter]],2)</f>
        <v>Q3</v>
      </c>
      <c r="C5" s="101" t="s">
        <v>144</v>
      </c>
      <c r="D5" s="165">
        <v>84484</v>
      </c>
    </row>
    <row r="6" spans="1:4" ht="12.75" customHeight="1" x14ac:dyDescent="0.2">
      <c r="A6" s="101" t="str">
        <f>LEFT(Table13[[#This Row],[Filing Quarter]],4)</f>
        <v>2016</v>
      </c>
      <c r="B6" s="101" t="str">
        <f>RIGHT(Table13[[#This Row],[Filing Quarter]],2)</f>
        <v>Q4</v>
      </c>
      <c r="C6" s="101" t="s">
        <v>139</v>
      </c>
      <c r="D6" s="165">
        <v>85755</v>
      </c>
    </row>
    <row r="7" spans="1:4" ht="12.75" customHeight="1" x14ac:dyDescent="0.2">
      <c r="A7" s="101" t="str">
        <f>LEFT(Table13[[#This Row],[Filing Quarter]],4)</f>
        <v>2017</v>
      </c>
      <c r="B7" s="101" t="str">
        <f>RIGHT(Table13[[#This Row],[Filing Quarter]],2)</f>
        <v>Q1</v>
      </c>
      <c r="C7" s="101" t="s">
        <v>168</v>
      </c>
      <c r="D7" s="165">
        <v>82276</v>
      </c>
    </row>
    <row r="8" spans="1:4" ht="12.75" customHeight="1" x14ac:dyDescent="0.2">
      <c r="A8" s="101" t="str">
        <f>LEFT(Table13[[#This Row],[Filing Quarter]],4)</f>
        <v>2017</v>
      </c>
      <c r="B8" s="101" t="str">
        <f>RIGHT(Table13[[#This Row],[Filing Quarter]],2)</f>
        <v>Q2</v>
      </c>
      <c r="C8" s="101" t="s">
        <v>169</v>
      </c>
      <c r="D8" s="165">
        <v>86190</v>
      </c>
    </row>
    <row r="9" spans="1:4" ht="12.75" customHeight="1" x14ac:dyDescent="0.2">
      <c r="A9" s="101" t="str">
        <f>LEFT(Table13[[#This Row],[Filing Quarter]],4)</f>
        <v>2017</v>
      </c>
      <c r="B9" s="101" t="str">
        <f>RIGHT(Table13[[#This Row],[Filing Quarter]],2)</f>
        <v>Q3</v>
      </c>
      <c r="C9" s="101" t="s">
        <v>170</v>
      </c>
      <c r="D9" s="165">
        <v>87405</v>
      </c>
    </row>
    <row r="10" spans="1:4" ht="12.75" customHeight="1" x14ac:dyDescent="0.2">
      <c r="A10" s="101" t="str">
        <f>LEFT(Table13[[#This Row],[Filing Quarter]],4)</f>
        <v>2017</v>
      </c>
      <c r="B10" s="101" t="str">
        <f>RIGHT(Table13[[#This Row],[Filing Quarter]],2)</f>
        <v>Q4</v>
      </c>
      <c r="C10" s="101" t="s">
        <v>171</v>
      </c>
      <c r="D10" s="165">
        <v>88205</v>
      </c>
    </row>
    <row r="11" spans="1:4" ht="12.75" customHeight="1" x14ac:dyDescent="0.2">
      <c r="A11" s="101" t="str">
        <f>LEFT(Table13[[#This Row],[Filing Quarter]],4)</f>
        <v>2018</v>
      </c>
      <c r="B11" s="101" t="str">
        <f>RIGHT(Table13[[#This Row],[Filing Quarter]],2)</f>
        <v>Q1</v>
      </c>
      <c r="C11" s="101" t="s">
        <v>172</v>
      </c>
      <c r="D11" s="165">
        <v>86269</v>
      </c>
    </row>
    <row r="12" spans="1:4" ht="12.75" customHeight="1" x14ac:dyDescent="0.2">
      <c r="A12" s="101" t="str">
        <f>LEFT(Table13[[#This Row],[Filing Quarter]],4)</f>
        <v>2018</v>
      </c>
      <c r="B12" s="101" t="str">
        <f>RIGHT(Table13[[#This Row],[Filing Quarter]],2)</f>
        <v>Q2</v>
      </c>
      <c r="C12" s="101" t="s">
        <v>173</v>
      </c>
      <c r="D12" s="165">
        <v>88855</v>
      </c>
    </row>
    <row r="13" spans="1:4" ht="12.75" customHeight="1" x14ac:dyDescent="0.2">
      <c r="A13" s="101" t="str">
        <f>LEFT(Table13[[#This Row],[Filing Quarter]],4)</f>
        <v>2018</v>
      </c>
      <c r="B13" s="101" t="str">
        <f>RIGHT(Table13[[#This Row],[Filing Quarter]],2)</f>
        <v>Q3</v>
      </c>
      <c r="C13" s="101" t="s">
        <v>174</v>
      </c>
      <c r="D13" s="165">
        <v>88147</v>
      </c>
    </row>
    <row r="14" spans="1:4" ht="12.75" customHeight="1" x14ac:dyDescent="0.2">
      <c r="A14" s="101" t="str">
        <f>LEFT(Table13[[#This Row],[Filing Quarter]],4)</f>
        <v>2018</v>
      </c>
      <c r="B14" s="101" t="str">
        <f>RIGHT(Table13[[#This Row],[Filing Quarter]],2)</f>
        <v>Q4</v>
      </c>
      <c r="C14" s="101" t="s">
        <v>175</v>
      </c>
      <c r="D14" s="165">
        <v>85647</v>
      </c>
    </row>
    <row r="15" spans="1:4" ht="12.75" customHeight="1" x14ac:dyDescent="0.2">
      <c r="A15" s="101" t="str">
        <f>LEFT(Table13[[#This Row],[Filing Quarter]],4)</f>
        <v>2019</v>
      </c>
      <c r="B15" s="101" t="str">
        <f>RIGHT(Table13[[#This Row],[Filing Quarter]],2)</f>
        <v>Q1</v>
      </c>
      <c r="C15" s="101" t="s">
        <v>176</v>
      </c>
      <c r="D15" s="165">
        <v>82551</v>
      </c>
    </row>
    <row r="16" spans="1:4" ht="12.75" customHeight="1" x14ac:dyDescent="0.2">
      <c r="A16" s="101" t="str">
        <f>LEFT(Table13[[#This Row],[Filing Quarter]],4)</f>
        <v>2019</v>
      </c>
      <c r="B16" s="101" t="str">
        <f>RIGHT(Table13[[#This Row],[Filing Quarter]],2)</f>
        <v>Q2</v>
      </c>
      <c r="C16" s="101" t="s">
        <v>177</v>
      </c>
      <c r="D16" s="165">
        <v>88830</v>
      </c>
    </row>
    <row r="17" spans="1:4" ht="12.75" customHeight="1" x14ac:dyDescent="0.2">
      <c r="A17" s="101" t="str">
        <f>LEFT(Table13[[#This Row],[Filing Quarter]],4)</f>
        <v>2019</v>
      </c>
      <c r="B17" s="101" t="str">
        <f>RIGHT(Table13[[#This Row],[Filing Quarter]],2)</f>
        <v>Q3</v>
      </c>
      <c r="C17" s="101" t="s">
        <v>178</v>
      </c>
      <c r="D17" s="165">
        <v>92237</v>
      </c>
    </row>
    <row r="18" spans="1:4" ht="12.75" customHeight="1" x14ac:dyDescent="0.2">
      <c r="A18" s="101" t="str">
        <f>LEFT(Table13[[#This Row],[Filing Quarter]],4)</f>
        <v>2019</v>
      </c>
      <c r="B18" s="101" t="str">
        <f>RIGHT(Table13[[#This Row],[Filing Quarter]],2)</f>
        <v>Q4</v>
      </c>
      <c r="C18" s="101" t="s">
        <v>179</v>
      </c>
      <c r="D18" s="165">
        <v>94058</v>
      </c>
    </row>
    <row r="19" spans="1:4" ht="12.75" customHeight="1" x14ac:dyDescent="0.2">
      <c r="A19" s="101" t="str">
        <f>LEFT(Table13[[#This Row],[Filing Quarter]],4)</f>
        <v>2020</v>
      </c>
      <c r="B19" s="101" t="str">
        <f>RIGHT(Table13[[#This Row],[Filing Quarter]],2)</f>
        <v>Q1</v>
      </c>
      <c r="C19" s="101" t="s">
        <v>180</v>
      </c>
      <c r="D19" s="165">
        <v>94243</v>
      </c>
    </row>
    <row r="20" spans="1:4" ht="12.75" customHeight="1" x14ac:dyDescent="0.2">
      <c r="A20" s="101" t="str">
        <f>LEFT(Table13[[#This Row],[Filing Quarter]],4)</f>
        <v>2020</v>
      </c>
      <c r="B20" s="101" t="str">
        <f>RIGHT(Table13[[#This Row],[Filing Quarter]],2)</f>
        <v>Q2</v>
      </c>
      <c r="C20" s="101" t="s">
        <v>181</v>
      </c>
      <c r="D20" s="165">
        <v>99191</v>
      </c>
    </row>
    <row r="21" spans="1:4" ht="12.75" customHeight="1" x14ac:dyDescent="0.2">
      <c r="A21" s="101" t="str">
        <f>LEFT(Table13[[#This Row],[Filing Quarter]],4)</f>
        <v>2020</v>
      </c>
      <c r="B21" s="101" t="str">
        <f>RIGHT(Table13[[#This Row],[Filing Quarter]],2)</f>
        <v>Q3</v>
      </c>
      <c r="C21" s="101" t="s">
        <v>182</v>
      </c>
      <c r="D21" s="165">
        <v>105504</v>
      </c>
    </row>
    <row r="22" spans="1:4" ht="12.75" customHeight="1" x14ac:dyDescent="0.2">
      <c r="A22" s="101" t="str">
        <f>LEFT(Table13[[#This Row],[Filing Quarter]],4)</f>
        <v>2020</v>
      </c>
      <c r="B22" s="101" t="str">
        <f>RIGHT(Table13[[#This Row],[Filing Quarter]],2)</f>
        <v>Q4</v>
      </c>
      <c r="C22" s="101" t="s">
        <v>183</v>
      </c>
      <c r="D22" s="165">
        <v>109875</v>
      </c>
    </row>
    <row r="23" spans="1:4" ht="12.75" customHeight="1" x14ac:dyDescent="0.2">
      <c r="A23" s="101" t="str">
        <f>LEFT(Table13[[#This Row],[Filing Quarter]],4)</f>
        <v>2021</v>
      </c>
      <c r="B23" s="101" t="str">
        <f>RIGHT(Table13[[#This Row],[Filing Quarter]],2)</f>
        <v>Q1</v>
      </c>
      <c r="C23" s="101" t="s">
        <v>140</v>
      </c>
      <c r="D23" s="165">
        <v>112158</v>
      </c>
    </row>
    <row r="24" spans="1:4" ht="12.75" customHeight="1" x14ac:dyDescent="0.2">
      <c r="B24" s="88"/>
      <c r="C24" s="97"/>
    </row>
    <row r="25" spans="1:4" ht="12.75" customHeight="1" x14ac:dyDescent="0.2">
      <c r="B25" s="83"/>
      <c r="C25" s="83"/>
    </row>
    <row r="26" spans="1:4" ht="12.75" customHeight="1" x14ac:dyDescent="0.2">
      <c r="B26" s="83"/>
      <c r="C26" s="83"/>
    </row>
    <row r="27" spans="1:4" ht="12.75" customHeight="1" x14ac:dyDescent="0.2">
      <c r="B27" s="83"/>
      <c r="C27" s="83"/>
    </row>
    <row r="28" spans="1:4" ht="12.75" customHeight="1" x14ac:dyDescent="0.2">
      <c r="B28" s="83"/>
      <c r="C28" s="83"/>
    </row>
    <row r="29" spans="1:4" ht="12.75" customHeight="1" x14ac:dyDescent="0.2">
      <c r="B29" s="83"/>
      <c r="C29" s="83"/>
    </row>
    <row r="30" spans="1:4" ht="12.75" customHeight="1" x14ac:dyDescent="0.2">
      <c r="B30" s="83"/>
      <c r="C30" s="83"/>
    </row>
    <row r="31" spans="1:4" ht="12.75" customHeight="1" x14ac:dyDescent="0.2">
      <c r="B31" s="83"/>
      <c r="C31" s="83"/>
    </row>
    <row r="32" spans="1:4" ht="12.75" customHeight="1" x14ac:dyDescent="0.2">
      <c r="B32" s="83"/>
      <c r="C32" s="83"/>
    </row>
    <row r="33" spans="2:3" ht="12.75" customHeight="1" x14ac:dyDescent="0.2">
      <c r="B33" s="83"/>
      <c r="C33" s="83"/>
    </row>
    <row r="34" spans="2:3" ht="12.75" customHeight="1" x14ac:dyDescent="0.2">
      <c r="B34" s="83"/>
      <c r="C34" s="83"/>
    </row>
    <row r="35" spans="2:3" ht="12.75" customHeight="1" x14ac:dyDescent="0.2">
      <c r="B35" s="83"/>
      <c r="C35" s="83"/>
    </row>
    <row r="52" spans="4:15" ht="12.75" customHeight="1" x14ac:dyDescent="0.2">
      <c r="D52" s="83"/>
      <c r="E52" s="83"/>
      <c r="F52" s="83"/>
      <c r="G52" s="83"/>
      <c r="I52" s="83"/>
      <c r="J52" s="83"/>
      <c r="K52" s="83"/>
      <c r="L52" s="83"/>
      <c r="M52" s="83"/>
      <c r="N52" s="83"/>
    </row>
    <row r="53" spans="4:15" ht="12.75" customHeight="1" x14ac:dyDescent="0.2">
      <c r="D53" s="83"/>
      <c r="E53" s="83"/>
      <c r="F53" s="83"/>
      <c r="G53" s="83"/>
      <c r="I53" s="83"/>
      <c r="J53" s="83"/>
      <c r="K53" s="83"/>
      <c r="L53" s="83"/>
      <c r="M53" s="83"/>
      <c r="N53" s="83"/>
    </row>
    <row r="54" spans="4:15" ht="12.75" customHeight="1" x14ac:dyDescent="0.2">
      <c r="D54" s="83"/>
      <c r="E54" s="83"/>
      <c r="F54" s="83"/>
      <c r="G54" s="83"/>
      <c r="I54" s="83"/>
      <c r="J54" s="83"/>
      <c r="K54" s="83"/>
      <c r="L54" s="83"/>
      <c r="M54" s="83"/>
      <c r="N54" s="83"/>
    </row>
    <row r="55" spans="4:15" ht="12.75" customHeight="1" x14ac:dyDescent="0.2">
      <c r="D55" s="83"/>
      <c r="E55" s="83"/>
      <c r="F55" s="83"/>
      <c r="G55" s="83"/>
      <c r="I55" s="83"/>
      <c r="J55" s="83"/>
      <c r="K55" s="83"/>
      <c r="L55" s="83"/>
      <c r="M55" s="83"/>
      <c r="N55" s="83"/>
    </row>
    <row r="56" spans="4:15" ht="12.75" customHeight="1" x14ac:dyDescent="0.2">
      <c r="D56" s="83"/>
      <c r="E56" s="83"/>
      <c r="F56" s="83"/>
      <c r="G56" s="83"/>
      <c r="I56" s="83"/>
      <c r="J56" s="83"/>
      <c r="K56" s="83"/>
      <c r="L56" s="83"/>
      <c r="M56" s="83"/>
      <c r="N56" s="83"/>
    </row>
    <row r="57" spans="4:15" ht="12.75" customHeight="1" x14ac:dyDescent="0.2">
      <c r="D57" s="83"/>
      <c r="E57" s="83"/>
      <c r="F57" s="83"/>
      <c r="G57" s="83"/>
      <c r="I57" s="83"/>
      <c r="J57" s="83"/>
      <c r="K57" s="83"/>
      <c r="L57" s="83"/>
      <c r="M57" s="83"/>
      <c r="N57" s="83"/>
    </row>
    <row r="58" spans="4:15" ht="12.75" customHeight="1" x14ac:dyDescent="0.2">
      <c r="D58" s="83"/>
      <c r="E58" s="83"/>
      <c r="F58" s="83"/>
      <c r="G58" s="83"/>
      <c r="H58" s="83"/>
      <c r="J58" s="83"/>
      <c r="K58" s="83"/>
      <c r="L58" s="83"/>
      <c r="M58" s="83"/>
      <c r="N58" s="83"/>
      <c r="O58" s="83"/>
    </row>
    <row r="59" spans="4:15" ht="12.75" customHeight="1" x14ac:dyDescent="0.2">
      <c r="E59" s="83"/>
      <c r="F59" s="83"/>
      <c r="G59" s="83"/>
      <c r="H59" s="83"/>
      <c r="J59" s="83"/>
      <c r="K59" s="83"/>
      <c r="L59" s="83"/>
      <c r="M59" s="83"/>
      <c r="N59" s="83"/>
      <c r="O59" s="83"/>
    </row>
    <row r="60" spans="4:15" ht="12.75" customHeight="1" x14ac:dyDescent="0.2">
      <c r="E60" s="83"/>
      <c r="F60" s="83"/>
      <c r="G60" s="83"/>
      <c r="H60" s="83"/>
      <c r="J60" s="83"/>
      <c r="K60" s="83"/>
      <c r="L60" s="83"/>
      <c r="M60" s="83"/>
      <c r="N60" s="83"/>
      <c r="O60" s="83"/>
    </row>
    <row r="61" spans="4:15" ht="12.75" customHeight="1" x14ac:dyDescent="0.2">
      <c r="E61" s="83"/>
      <c r="F61" s="83"/>
      <c r="G61" s="83"/>
      <c r="H61" s="83"/>
      <c r="J61" s="83"/>
      <c r="K61" s="83"/>
      <c r="L61" s="83"/>
      <c r="M61" s="83"/>
      <c r="N61" s="83"/>
      <c r="O61" s="83"/>
    </row>
    <row r="62" spans="4:15" ht="12.75" customHeight="1" x14ac:dyDescent="0.2">
      <c r="E62" s="83"/>
      <c r="F62" s="83"/>
      <c r="G62" s="83"/>
      <c r="H62" s="83"/>
      <c r="I62" s="83"/>
      <c r="J62" s="83"/>
      <c r="K62" s="83"/>
      <c r="L62" s="83"/>
      <c r="M62" s="83"/>
      <c r="N62" s="83"/>
      <c r="O62" s="83"/>
    </row>
    <row r="63" spans="4:15" ht="12.75" customHeight="1" x14ac:dyDescent="0.2">
      <c r="E63" s="83"/>
      <c r="F63" s="83"/>
      <c r="G63" s="83"/>
      <c r="H63" s="83"/>
      <c r="I63" s="83"/>
      <c r="J63" s="83"/>
      <c r="K63" s="83"/>
      <c r="L63" s="83"/>
      <c r="M63" s="83"/>
      <c r="N63" s="83"/>
      <c r="O63" s="83"/>
    </row>
    <row r="64" spans="4:15" ht="12.75" customHeight="1" x14ac:dyDescent="0.2">
      <c r="E64" s="83"/>
      <c r="F64" s="83"/>
      <c r="G64" s="83"/>
      <c r="H64" s="83"/>
      <c r="I64" s="83"/>
      <c r="J64" s="83"/>
      <c r="K64" s="83"/>
      <c r="L64" s="83"/>
      <c r="M64" s="83"/>
      <c r="N64" s="83"/>
      <c r="O64" s="83"/>
    </row>
    <row r="65" spans="5:15" ht="12.75" customHeight="1" x14ac:dyDescent="0.2">
      <c r="E65" s="83"/>
      <c r="F65" s="83"/>
      <c r="G65" s="83"/>
      <c r="H65" s="83"/>
      <c r="I65" s="83"/>
      <c r="J65" s="83"/>
      <c r="K65" s="83"/>
      <c r="L65" s="83"/>
      <c r="M65" s="83"/>
      <c r="N65" s="83"/>
      <c r="O65" s="83"/>
    </row>
    <row r="66" spans="5:15" ht="12.75" customHeight="1" x14ac:dyDescent="0.2">
      <c r="E66" s="83"/>
      <c r="F66" s="83"/>
      <c r="G66" s="83"/>
      <c r="H66" s="83"/>
      <c r="I66" s="83"/>
      <c r="J66" s="83"/>
      <c r="K66" s="83"/>
      <c r="L66" s="83"/>
      <c r="M66" s="83"/>
      <c r="N66" s="83"/>
      <c r="O66" s="83"/>
    </row>
    <row r="67" spans="5:15" ht="12.75" customHeight="1" x14ac:dyDescent="0.2"/>
  </sheetData>
  <pageMargins left="0.75" right="0.75" top="1" bottom="1" header="0.5" footer="0.5"/>
  <pageSetup orientation="portrait" r:id="rId1"/>
  <ignoredErrors>
    <ignoredError sqref="A5:A23" calculatedColum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26"/>
  <sheetViews>
    <sheetView workbookViewId="0">
      <selection activeCell="AU56" sqref="AU56"/>
    </sheetView>
  </sheetViews>
  <sheetFormatPr defaultRowHeight="15" x14ac:dyDescent="0.25"/>
  <cols>
    <col min="1" max="1" width="20.140625" customWidth="1"/>
    <col min="2" max="2" width="12.5703125" customWidth="1"/>
    <col min="3" max="7" width="11.42578125" customWidth="1"/>
    <col min="9" max="39" width="0" hidden="1" customWidth="1"/>
  </cols>
  <sheetData>
    <row r="1" spans="1:7" ht="18" customHeight="1" x14ac:dyDescent="0.25">
      <c r="A1" s="102" t="str">
        <f>"6. Federally Registered Mortgage Loan Originators, "&amp;TEXT(I67,"mmmm dd, yyyy")</f>
        <v>6. Federally Registered Mortgage Loan Originators, March 31, 2021</v>
      </c>
    </row>
    <row r="2" spans="1:7" ht="15.75" customHeight="1" thickBot="1" x14ac:dyDescent="0.3"/>
    <row r="3" spans="1:7" ht="15" customHeight="1" x14ac:dyDescent="0.25">
      <c r="A3" s="103" t="s">
        <v>148</v>
      </c>
      <c r="B3" s="104" t="s">
        <v>149</v>
      </c>
      <c r="C3" s="104" t="s">
        <v>150</v>
      </c>
      <c r="D3" s="105" t="s">
        <v>151</v>
      </c>
      <c r="E3" s="105" t="s">
        <v>152</v>
      </c>
      <c r="F3" s="105" t="s">
        <v>153</v>
      </c>
      <c r="G3" s="106" t="s">
        <v>154</v>
      </c>
    </row>
    <row r="4" spans="1:7" ht="15" customHeight="1" x14ac:dyDescent="0.25">
      <c r="A4" s="107" t="s">
        <v>34</v>
      </c>
      <c r="B4" s="108">
        <f t="shared" ref="B4:B35" si="0">K72</f>
        <v>6568</v>
      </c>
      <c r="C4" s="109">
        <f t="shared" ref="C4:C35" si="1">Q72</f>
        <v>2104</v>
      </c>
      <c r="D4" s="110">
        <f t="shared" ref="D4:D35" si="2">SUM(T72,W72)</f>
        <v>1875</v>
      </c>
      <c r="E4" s="110">
        <f t="shared" ref="E4:E35" si="3">SUM(Z72,AL72)</f>
        <v>1144</v>
      </c>
      <c r="F4" s="110">
        <f t="shared" ref="F4:F35" si="4">SUM(AC72,AF72)</f>
        <v>1410</v>
      </c>
      <c r="G4" s="111">
        <f t="shared" ref="G4:G35" si="5">N72</f>
        <v>95</v>
      </c>
    </row>
    <row r="5" spans="1:7" ht="15" customHeight="1" x14ac:dyDescent="0.25">
      <c r="A5" s="107" t="s">
        <v>35</v>
      </c>
      <c r="B5" s="108">
        <f t="shared" si="0"/>
        <v>722</v>
      </c>
      <c r="C5" s="109">
        <f t="shared" si="1"/>
        <v>168</v>
      </c>
      <c r="D5" s="110">
        <f t="shared" si="2"/>
        <v>23</v>
      </c>
      <c r="E5" s="110">
        <f t="shared" si="3"/>
        <v>139</v>
      </c>
      <c r="F5" s="110">
        <f t="shared" si="4"/>
        <v>397</v>
      </c>
      <c r="G5" s="111" t="str">
        <f t="shared" si="5"/>
        <v>-</v>
      </c>
    </row>
    <row r="6" spans="1:7" ht="15" customHeight="1" x14ac:dyDescent="0.25">
      <c r="A6" s="107" t="s">
        <v>36</v>
      </c>
      <c r="B6" s="108">
        <f t="shared" si="0"/>
        <v>9073</v>
      </c>
      <c r="C6" s="109">
        <f t="shared" si="1"/>
        <v>704</v>
      </c>
      <c r="D6" s="110">
        <f t="shared" si="2"/>
        <v>600</v>
      </c>
      <c r="E6" s="110">
        <f t="shared" si="3"/>
        <v>1387</v>
      </c>
      <c r="F6" s="110">
        <f t="shared" si="4"/>
        <v>6403</v>
      </c>
      <c r="G6" s="111" t="str">
        <f t="shared" si="5"/>
        <v>-</v>
      </c>
    </row>
    <row r="7" spans="1:7" ht="15" customHeight="1" x14ac:dyDescent="0.25">
      <c r="A7" s="107" t="s">
        <v>38</v>
      </c>
      <c r="B7" s="108">
        <f t="shared" si="0"/>
        <v>4395</v>
      </c>
      <c r="C7" s="109">
        <f t="shared" si="1"/>
        <v>1117</v>
      </c>
      <c r="D7" s="110">
        <f t="shared" si="2"/>
        <v>2403</v>
      </c>
      <c r="E7" s="110">
        <f t="shared" si="3"/>
        <v>284</v>
      </c>
      <c r="F7" s="110">
        <f t="shared" si="4"/>
        <v>538</v>
      </c>
      <c r="G7" s="111">
        <f t="shared" si="5"/>
        <v>102</v>
      </c>
    </row>
    <row r="8" spans="1:7" ht="15" customHeight="1" x14ac:dyDescent="0.25">
      <c r="A8" s="107" t="s">
        <v>155</v>
      </c>
      <c r="B8" s="108">
        <f t="shared" si="0"/>
        <v>37309</v>
      </c>
      <c r="C8" s="109">
        <f t="shared" si="1"/>
        <v>4111</v>
      </c>
      <c r="D8" s="110">
        <f t="shared" si="2"/>
        <v>1715</v>
      </c>
      <c r="E8" s="110">
        <f t="shared" si="3"/>
        <v>5596</v>
      </c>
      <c r="F8" s="110">
        <f t="shared" si="4"/>
        <v>26013</v>
      </c>
      <c r="G8" s="111">
        <f t="shared" si="5"/>
        <v>2</v>
      </c>
    </row>
    <row r="9" spans="1:7" ht="15" customHeight="1" x14ac:dyDescent="0.25">
      <c r="A9" s="107" t="s">
        <v>41</v>
      </c>
      <c r="B9" s="108">
        <f t="shared" si="0"/>
        <v>7898</v>
      </c>
      <c r="C9" s="109">
        <f t="shared" si="1"/>
        <v>1857</v>
      </c>
      <c r="D9" s="110">
        <f t="shared" si="2"/>
        <v>1069</v>
      </c>
      <c r="E9" s="110">
        <f t="shared" si="3"/>
        <v>1565</v>
      </c>
      <c r="F9" s="110">
        <f t="shared" si="4"/>
        <v>3454</v>
      </c>
      <c r="G9" s="111">
        <f t="shared" si="5"/>
        <v>6</v>
      </c>
    </row>
    <row r="10" spans="1:7" ht="15" customHeight="1" x14ac:dyDescent="0.25">
      <c r="A10" s="107" t="s">
        <v>43</v>
      </c>
      <c r="B10" s="108">
        <f t="shared" si="0"/>
        <v>5715</v>
      </c>
      <c r="C10" s="109">
        <f t="shared" si="1"/>
        <v>1079</v>
      </c>
      <c r="D10" s="110">
        <f t="shared" si="2"/>
        <v>174</v>
      </c>
      <c r="E10" s="110">
        <f t="shared" si="3"/>
        <v>577</v>
      </c>
      <c r="F10" s="110">
        <f t="shared" si="4"/>
        <v>3895</v>
      </c>
      <c r="G10" s="111">
        <f t="shared" si="5"/>
        <v>6</v>
      </c>
    </row>
    <row r="11" spans="1:7" ht="15" customHeight="1" x14ac:dyDescent="0.25">
      <c r="A11" s="107" t="s">
        <v>44</v>
      </c>
      <c r="B11" s="108">
        <f t="shared" si="0"/>
        <v>1417</v>
      </c>
      <c r="C11" s="109">
        <f t="shared" si="1"/>
        <v>134</v>
      </c>
      <c r="D11" s="110">
        <f t="shared" si="2"/>
        <v>306</v>
      </c>
      <c r="E11" s="110">
        <f t="shared" si="3"/>
        <v>127</v>
      </c>
      <c r="F11" s="110">
        <f t="shared" si="4"/>
        <v>844</v>
      </c>
      <c r="G11" s="111">
        <f t="shared" si="5"/>
        <v>10</v>
      </c>
    </row>
    <row r="12" spans="1:7" ht="15" customHeight="1" x14ac:dyDescent="0.25">
      <c r="A12" s="107" t="s">
        <v>45</v>
      </c>
      <c r="B12" s="108">
        <f t="shared" si="0"/>
        <v>1060</v>
      </c>
      <c r="C12" s="109">
        <f t="shared" si="1"/>
        <v>52</v>
      </c>
      <c r="D12" s="110">
        <f t="shared" si="2"/>
        <v>65</v>
      </c>
      <c r="E12" s="110">
        <f t="shared" si="3"/>
        <v>145</v>
      </c>
      <c r="F12" s="110">
        <f t="shared" si="4"/>
        <v>799</v>
      </c>
      <c r="G12" s="111" t="str">
        <f t="shared" si="5"/>
        <v>-</v>
      </c>
    </row>
    <row r="13" spans="1:7" ht="15" customHeight="1" x14ac:dyDescent="0.25">
      <c r="A13" s="107" t="s">
        <v>46</v>
      </c>
      <c r="B13" s="108">
        <f t="shared" si="0"/>
        <v>25708</v>
      </c>
      <c r="C13" s="109">
        <f t="shared" si="1"/>
        <v>3521</v>
      </c>
      <c r="D13" s="110">
        <f t="shared" si="2"/>
        <v>2944</v>
      </c>
      <c r="E13" s="110">
        <f t="shared" si="3"/>
        <v>5278</v>
      </c>
      <c r="F13" s="110">
        <f t="shared" si="4"/>
        <v>14159</v>
      </c>
      <c r="G13" s="111">
        <f t="shared" si="5"/>
        <v>44</v>
      </c>
    </row>
    <row r="14" spans="1:7" ht="15" customHeight="1" x14ac:dyDescent="0.25">
      <c r="A14" s="107" t="s">
        <v>47</v>
      </c>
      <c r="B14" s="108">
        <f t="shared" si="0"/>
        <v>9355</v>
      </c>
      <c r="C14" s="109">
        <f t="shared" si="1"/>
        <v>3273</v>
      </c>
      <c r="D14" s="110">
        <f t="shared" si="2"/>
        <v>1221</v>
      </c>
      <c r="E14" s="110">
        <f t="shared" si="3"/>
        <v>779</v>
      </c>
      <c r="F14" s="110">
        <f t="shared" si="4"/>
        <v>4070</v>
      </c>
      <c r="G14" s="111">
        <f t="shared" si="5"/>
        <v>86</v>
      </c>
    </row>
    <row r="15" spans="1:7" ht="15" customHeight="1" x14ac:dyDescent="0.25">
      <c r="A15" s="107" t="s">
        <v>48</v>
      </c>
      <c r="B15" s="108">
        <f t="shared" si="0"/>
        <v>105</v>
      </c>
      <c r="C15" s="109">
        <f t="shared" si="1"/>
        <v>53</v>
      </c>
      <c r="D15" s="110">
        <f t="shared" si="2"/>
        <v>20</v>
      </c>
      <c r="E15" s="110">
        <f t="shared" si="3"/>
        <v>24</v>
      </c>
      <c r="F15" s="110">
        <f t="shared" si="4"/>
        <v>8</v>
      </c>
      <c r="G15" s="111" t="str">
        <f t="shared" si="5"/>
        <v>-</v>
      </c>
    </row>
    <row r="16" spans="1:7" ht="15" customHeight="1" x14ac:dyDescent="0.25">
      <c r="A16" s="107" t="s">
        <v>49</v>
      </c>
      <c r="B16" s="108">
        <f t="shared" si="0"/>
        <v>1787</v>
      </c>
      <c r="C16" s="109">
        <f t="shared" si="1"/>
        <v>444</v>
      </c>
      <c r="D16" s="110">
        <f t="shared" si="2"/>
        <v>460</v>
      </c>
      <c r="E16" s="110">
        <f t="shared" si="3"/>
        <v>517</v>
      </c>
      <c r="F16" s="110">
        <f t="shared" si="4"/>
        <v>372</v>
      </c>
      <c r="G16" s="111" t="str">
        <f t="shared" si="5"/>
        <v>-</v>
      </c>
    </row>
    <row r="17" spans="1:7" ht="15" customHeight="1" x14ac:dyDescent="0.25">
      <c r="A17" s="107" t="s">
        <v>50</v>
      </c>
      <c r="B17" s="108">
        <f t="shared" si="0"/>
        <v>2742</v>
      </c>
      <c r="C17" s="109">
        <f t="shared" si="1"/>
        <v>713</v>
      </c>
      <c r="D17" s="110">
        <f t="shared" si="2"/>
        <v>145</v>
      </c>
      <c r="E17" s="110">
        <f t="shared" si="3"/>
        <v>972</v>
      </c>
      <c r="F17" s="110">
        <f t="shared" si="4"/>
        <v>923</v>
      </c>
      <c r="G17" s="111">
        <f t="shared" si="5"/>
        <v>5</v>
      </c>
    </row>
    <row r="18" spans="1:7" ht="15" customHeight="1" x14ac:dyDescent="0.25">
      <c r="A18" s="107" t="s">
        <v>51</v>
      </c>
      <c r="B18" s="108">
        <f t="shared" si="0"/>
        <v>16808</v>
      </c>
      <c r="C18" s="109">
        <f t="shared" si="1"/>
        <v>3585</v>
      </c>
      <c r="D18" s="110">
        <f t="shared" si="2"/>
        <v>1400</v>
      </c>
      <c r="E18" s="110">
        <f t="shared" si="3"/>
        <v>1782</v>
      </c>
      <c r="F18" s="110">
        <f t="shared" si="4"/>
        <v>10098</v>
      </c>
      <c r="G18" s="111">
        <f t="shared" si="5"/>
        <v>18</v>
      </c>
    </row>
    <row r="19" spans="1:7" ht="15" customHeight="1" x14ac:dyDescent="0.25">
      <c r="A19" s="107" t="s">
        <v>156</v>
      </c>
      <c r="B19" s="108">
        <f t="shared" si="0"/>
        <v>8365</v>
      </c>
      <c r="C19" s="109">
        <f t="shared" si="1"/>
        <v>2179</v>
      </c>
      <c r="D19" s="110">
        <f t="shared" si="2"/>
        <v>1026</v>
      </c>
      <c r="E19" s="110">
        <f t="shared" si="3"/>
        <v>1924</v>
      </c>
      <c r="F19" s="110">
        <f t="shared" si="4"/>
        <v>3236</v>
      </c>
      <c r="G19" s="111">
        <f t="shared" si="5"/>
        <v>64</v>
      </c>
    </row>
    <row r="20" spans="1:7" ht="15" customHeight="1" x14ac:dyDescent="0.25">
      <c r="A20" s="107" t="s">
        <v>54</v>
      </c>
      <c r="B20" s="108">
        <f t="shared" si="0"/>
        <v>5879</v>
      </c>
      <c r="C20" s="109">
        <f t="shared" si="1"/>
        <v>2120</v>
      </c>
      <c r="D20" s="110">
        <f t="shared" si="2"/>
        <v>574</v>
      </c>
      <c r="E20" s="110">
        <f t="shared" si="3"/>
        <v>1035</v>
      </c>
      <c r="F20" s="110">
        <f t="shared" si="4"/>
        <v>2153</v>
      </c>
      <c r="G20" s="111">
        <f t="shared" si="5"/>
        <v>20</v>
      </c>
    </row>
    <row r="21" spans="1:7" ht="15" customHeight="1" x14ac:dyDescent="0.25">
      <c r="A21" s="107" t="s">
        <v>55</v>
      </c>
      <c r="B21" s="108">
        <f t="shared" si="0"/>
        <v>4149</v>
      </c>
      <c r="C21" s="109">
        <f t="shared" si="1"/>
        <v>1289</v>
      </c>
      <c r="D21" s="110">
        <f t="shared" si="2"/>
        <v>851</v>
      </c>
      <c r="E21" s="110">
        <f t="shared" si="3"/>
        <v>604</v>
      </c>
      <c r="F21" s="110">
        <f t="shared" si="4"/>
        <v>1429</v>
      </c>
      <c r="G21" s="111">
        <f t="shared" si="5"/>
        <v>11</v>
      </c>
    </row>
    <row r="22" spans="1:7" ht="15" customHeight="1" x14ac:dyDescent="0.25">
      <c r="A22" s="107" t="s">
        <v>56</v>
      </c>
      <c r="B22" s="108">
        <f t="shared" si="0"/>
        <v>5960</v>
      </c>
      <c r="C22" s="109">
        <f t="shared" si="1"/>
        <v>2141</v>
      </c>
      <c r="D22" s="110">
        <f t="shared" si="2"/>
        <v>642</v>
      </c>
      <c r="E22" s="110">
        <f t="shared" si="3"/>
        <v>585</v>
      </c>
      <c r="F22" s="110">
        <f t="shared" si="4"/>
        <v>2376</v>
      </c>
      <c r="G22" s="111">
        <f t="shared" si="5"/>
        <v>253</v>
      </c>
    </row>
    <row r="23" spans="1:7" ht="15" customHeight="1" x14ac:dyDescent="0.25">
      <c r="A23" s="107" t="s">
        <v>57</v>
      </c>
      <c r="B23" s="108">
        <f t="shared" si="0"/>
        <v>5269</v>
      </c>
      <c r="C23" s="109">
        <f t="shared" si="1"/>
        <v>2493</v>
      </c>
      <c r="D23" s="110">
        <f t="shared" si="2"/>
        <v>823</v>
      </c>
      <c r="E23" s="110">
        <f t="shared" si="3"/>
        <v>606</v>
      </c>
      <c r="F23" s="110">
        <f t="shared" si="4"/>
        <v>1323</v>
      </c>
      <c r="G23" s="111">
        <f t="shared" si="5"/>
        <v>52</v>
      </c>
    </row>
    <row r="24" spans="1:7" ht="15" customHeight="1" x14ac:dyDescent="0.25">
      <c r="A24" s="107" t="s">
        <v>58</v>
      </c>
      <c r="B24" s="108">
        <f t="shared" si="0"/>
        <v>1764</v>
      </c>
      <c r="C24" s="109">
        <f t="shared" si="1"/>
        <v>610</v>
      </c>
      <c r="D24" s="110">
        <f t="shared" si="2"/>
        <v>26</v>
      </c>
      <c r="E24" s="110">
        <f t="shared" si="3"/>
        <v>451</v>
      </c>
      <c r="F24" s="110">
        <f t="shared" si="4"/>
        <v>689</v>
      </c>
      <c r="G24" s="111">
        <f t="shared" si="5"/>
        <v>2</v>
      </c>
    </row>
    <row r="25" spans="1:7" ht="15" customHeight="1" x14ac:dyDescent="0.25">
      <c r="A25" s="107" t="s">
        <v>59</v>
      </c>
      <c r="B25" s="108">
        <f t="shared" si="0"/>
        <v>6389</v>
      </c>
      <c r="C25" s="109">
        <f t="shared" si="1"/>
        <v>1358</v>
      </c>
      <c r="D25" s="110">
        <f t="shared" si="2"/>
        <v>1233</v>
      </c>
      <c r="E25" s="110">
        <f t="shared" si="3"/>
        <v>798</v>
      </c>
      <c r="F25" s="110">
        <f t="shared" si="4"/>
        <v>3011</v>
      </c>
      <c r="G25" s="111">
        <f t="shared" si="5"/>
        <v>50</v>
      </c>
    </row>
    <row r="26" spans="1:7" ht="15" customHeight="1" x14ac:dyDescent="0.25">
      <c r="A26" s="107" t="s">
        <v>60</v>
      </c>
      <c r="B26" s="108">
        <f t="shared" si="0"/>
        <v>9549</v>
      </c>
      <c r="C26" s="109">
        <f t="shared" si="1"/>
        <v>3595</v>
      </c>
      <c r="D26" s="110">
        <f t="shared" si="2"/>
        <v>790</v>
      </c>
      <c r="E26" s="110">
        <f t="shared" si="3"/>
        <v>1734</v>
      </c>
      <c r="F26" s="110">
        <f t="shared" si="4"/>
        <v>3477</v>
      </c>
      <c r="G26" s="111" t="str">
        <f t="shared" si="5"/>
        <v>-</v>
      </c>
    </row>
    <row r="27" spans="1:7" ht="15" customHeight="1" x14ac:dyDescent="0.25">
      <c r="A27" s="107" t="s">
        <v>61</v>
      </c>
      <c r="B27" s="108">
        <f t="shared" si="0"/>
        <v>12416</v>
      </c>
      <c r="C27" s="109">
        <f t="shared" si="1"/>
        <v>1224</v>
      </c>
      <c r="D27" s="110">
        <f t="shared" si="2"/>
        <v>1474</v>
      </c>
      <c r="E27" s="110">
        <f t="shared" si="3"/>
        <v>3650</v>
      </c>
      <c r="F27" s="110">
        <f t="shared" si="4"/>
        <v>6059</v>
      </c>
      <c r="G27" s="111">
        <f t="shared" si="5"/>
        <v>95</v>
      </c>
    </row>
    <row r="28" spans="1:7" ht="15" customHeight="1" x14ac:dyDescent="0.25">
      <c r="A28" s="107" t="s">
        <v>62</v>
      </c>
      <c r="B28" s="108">
        <f t="shared" si="0"/>
        <v>8432</v>
      </c>
      <c r="C28" s="109">
        <f t="shared" si="1"/>
        <v>1696</v>
      </c>
      <c r="D28" s="110">
        <f t="shared" si="2"/>
        <v>332</v>
      </c>
      <c r="E28" s="110">
        <f t="shared" si="3"/>
        <v>1228</v>
      </c>
      <c r="F28" s="110">
        <f t="shared" si="4"/>
        <v>5190</v>
      </c>
      <c r="G28" s="111">
        <f t="shared" si="5"/>
        <v>33</v>
      </c>
    </row>
    <row r="29" spans="1:7" ht="15" customHeight="1" x14ac:dyDescent="0.25">
      <c r="A29" s="107" t="s">
        <v>63</v>
      </c>
      <c r="B29" s="108">
        <f t="shared" si="0"/>
        <v>3651</v>
      </c>
      <c r="C29" s="109">
        <f t="shared" si="1"/>
        <v>2018</v>
      </c>
      <c r="D29" s="110">
        <f t="shared" si="2"/>
        <v>737</v>
      </c>
      <c r="E29" s="110">
        <f t="shared" si="3"/>
        <v>182</v>
      </c>
      <c r="F29" s="110">
        <f t="shared" si="4"/>
        <v>671</v>
      </c>
      <c r="G29" s="111">
        <f t="shared" si="5"/>
        <v>56</v>
      </c>
    </row>
    <row r="30" spans="1:7" ht="15" customHeight="1" x14ac:dyDescent="0.25">
      <c r="A30" s="107" t="s">
        <v>64</v>
      </c>
      <c r="B30" s="108">
        <f t="shared" si="0"/>
        <v>9248</v>
      </c>
      <c r="C30" s="109">
        <f t="shared" si="1"/>
        <v>2756</v>
      </c>
      <c r="D30" s="110">
        <f t="shared" si="2"/>
        <v>2584</v>
      </c>
      <c r="E30" s="110">
        <f t="shared" si="3"/>
        <v>1038</v>
      </c>
      <c r="F30" s="110">
        <f t="shared" si="4"/>
        <v>2875</v>
      </c>
      <c r="G30" s="111">
        <f t="shared" si="5"/>
        <v>61</v>
      </c>
    </row>
    <row r="31" spans="1:7" ht="15" customHeight="1" x14ac:dyDescent="0.25">
      <c r="A31" s="107" t="s">
        <v>65</v>
      </c>
      <c r="B31" s="108">
        <f t="shared" si="0"/>
        <v>1461</v>
      </c>
      <c r="C31" s="109">
        <f t="shared" si="1"/>
        <v>498</v>
      </c>
      <c r="D31" s="110">
        <f t="shared" si="2"/>
        <v>406</v>
      </c>
      <c r="E31" s="110">
        <f t="shared" si="3"/>
        <v>252</v>
      </c>
      <c r="F31" s="110">
        <f t="shared" si="4"/>
        <v>307</v>
      </c>
      <c r="G31" s="111">
        <f t="shared" si="5"/>
        <v>5</v>
      </c>
    </row>
    <row r="32" spans="1:7" ht="15" customHeight="1" x14ac:dyDescent="0.25">
      <c r="A32" s="107" t="s">
        <v>66</v>
      </c>
      <c r="B32" s="108">
        <f t="shared" si="0"/>
        <v>3048</v>
      </c>
      <c r="C32" s="109">
        <f t="shared" si="1"/>
        <v>1234</v>
      </c>
      <c r="D32" s="110">
        <f t="shared" si="2"/>
        <v>541</v>
      </c>
      <c r="E32" s="110">
        <f t="shared" si="3"/>
        <v>301</v>
      </c>
      <c r="F32" s="110">
        <f t="shared" si="4"/>
        <v>975</v>
      </c>
      <c r="G32" s="111">
        <f t="shared" si="5"/>
        <v>15</v>
      </c>
    </row>
    <row r="33" spans="1:7" ht="15" customHeight="1" x14ac:dyDescent="0.25">
      <c r="A33" s="107" t="s">
        <v>67</v>
      </c>
      <c r="B33" s="108">
        <f t="shared" si="0"/>
        <v>2379</v>
      </c>
      <c r="C33" s="109">
        <f t="shared" si="1"/>
        <v>129</v>
      </c>
      <c r="D33" s="110">
        <f t="shared" si="2"/>
        <v>69</v>
      </c>
      <c r="E33" s="110">
        <f t="shared" si="3"/>
        <v>310</v>
      </c>
      <c r="F33" s="110">
        <f t="shared" si="4"/>
        <v>1876</v>
      </c>
      <c r="G33" s="111" t="str">
        <f t="shared" si="5"/>
        <v>-</v>
      </c>
    </row>
    <row r="34" spans="1:7" ht="15" customHeight="1" x14ac:dyDescent="0.25">
      <c r="A34" s="107" t="s">
        <v>68</v>
      </c>
      <c r="B34" s="108">
        <f t="shared" si="0"/>
        <v>1663</v>
      </c>
      <c r="C34" s="109">
        <f t="shared" si="1"/>
        <v>431</v>
      </c>
      <c r="D34" s="110">
        <f t="shared" si="2"/>
        <v>28</v>
      </c>
      <c r="E34" s="110">
        <f t="shared" si="3"/>
        <v>456</v>
      </c>
      <c r="F34" s="110">
        <f t="shared" si="4"/>
        <v>757</v>
      </c>
      <c r="G34" s="111">
        <f t="shared" si="5"/>
        <v>1</v>
      </c>
    </row>
    <row r="35" spans="1:7" ht="15" customHeight="1" x14ac:dyDescent="0.25">
      <c r="A35" s="107" t="s">
        <v>69</v>
      </c>
      <c r="B35" s="108">
        <f t="shared" si="0"/>
        <v>10679</v>
      </c>
      <c r="C35" s="109">
        <f t="shared" si="1"/>
        <v>1834</v>
      </c>
      <c r="D35" s="110">
        <f t="shared" si="2"/>
        <v>520</v>
      </c>
      <c r="E35" s="110">
        <f t="shared" si="3"/>
        <v>651</v>
      </c>
      <c r="F35" s="110">
        <f t="shared" si="4"/>
        <v>7708</v>
      </c>
      <c r="G35" s="111">
        <f t="shared" si="5"/>
        <v>2</v>
      </c>
    </row>
    <row r="36" spans="1:7" ht="15" customHeight="1" x14ac:dyDescent="0.25">
      <c r="A36" s="107" t="s">
        <v>70</v>
      </c>
      <c r="B36" s="108">
        <f t="shared" ref="B36:B57" si="6">K104</f>
        <v>1527</v>
      </c>
      <c r="C36" s="109">
        <f t="shared" ref="C36:C57" si="7">Q104</f>
        <v>506</v>
      </c>
      <c r="D36" s="110">
        <f t="shared" ref="D36:D57" si="8">SUM(T104,W104)</f>
        <v>84</v>
      </c>
      <c r="E36" s="110">
        <f t="shared" ref="E36:E57" si="9">SUM(Z104,AL104)</f>
        <v>234</v>
      </c>
      <c r="F36" s="110">
        <f t="shared" ref="F36:F57" si="10">SUM(AC104,AF104)</f>
        <v>715</v>
      </c>
      <c r="G36" s="111">
        <f t="shared" ref="G36:G57" si="11">N104</f>
        <v>1</v>
      </c>
    </row>
    <row r="37" spans="1:7" ht="15" customHeight="1" x14ac:dyDescent="0.25">
      <c r="A37" s="107" t="s">
        <v>71</v>
      </c>
      <c r="B37" s="108">
        <f t="shared" si="6"/>
        <v>23020</v>
      </c>
      <c r="C37" s="109">
        <f t="shared" si="7"/>
        <v>1209</v>
      </c>
      <c r="D37" s="110">
        <f t="shared" si="8"/>
        <v>2454</v>
      </c>
      <c r="E37" s="110">
        <f t="shared" si="9"/>
        <v>3615</v>
      </c>
      <c r="F37" s="110">
        <f t="shared" si="10"/>
        <v>15799</v>
      </c>
      <c r="G37" s="111">
        <f t="shared" si="11"/>
        <v>19</v>
      </c>
    </row>
    <row r="38" spans="1:7" ht="15" customHeight="1" x14ac:dyDescent="0.25">
      <c r="A38" s="107" t="s">
        <v>72</v>
      </c>
      <c r="B38" s="108">
        <f t="shared" si="6"/>
        <v>13157</v>
      </c>
      <c r="C38" s="109">
        <f t="shared" si="7"/>
        <v>3227</v>
      </c>
      <c r="D38" s="110">
        <f t="shared" si="8"/>
        <v>860</v>
      </c>
      <c r="E38" s="110">
        <f t="shared" si="9"/>
        <v>4259</v>
      </c>
      <c r="F38" s="110">
        <f t="shared" si="10"/>
        <v>4721</v>
      </c>
      <c r="G38" s="111">
        <f t="shared" si="11"/>
        <v>157</v>
      </c>
    </row>
    <row r="39" spans="1:7" ht="15" customHeight="1" x14ac:dyDescent="0.25">
      <c r="A39" s="107" t="s">
        <v>73</v>
      </c>
      <c r="B39" s="108">
        <f t="shared" si="6"/>
        <v>1147</v>
      </c>
      <c r="C39" s="109">
        <f t="shared" si="7"/>
        <v>441</v>
      </c>
      <c r="D39" s="110">
        <f t="shared" si="8"/>
        <v>33</v>
      </c>
      <c r="E39" s="110">
        <f t="shared" si="9"/>
        <v>242</v>
      </c>
      <c r="F39" s="110">
        <f t="shared" si="10"/>
        <v>434</v>
      </c>
      <c r="G39" s="111">
        <f t="shared" si="11"/>
        <v>4</v>
      </c>
    </row>
    <row r="40" spans="1:7" ht="15" customHeight="1" x14ac:dyDescent="0.25">
      <c r="A40" s="107" t="s">
        <v>74</v>
      </c>
      <c r="B40" s="108">
        <f t="shared" si="6"/>
        <v>16263</v>
      </c>
      <c r="C40" s="109">
        <f t="shared" si="7"/>
        <v>1654</v>
      </c>
      <c r="D40" s="110">
        <f t="shared" si="8"/>
        <v>1266</v>
      </c>
      <c r="E40" s="110">
        <f t="shared" si="9"/>
        <v>2002</v>
      </c>
      <c r="F40" s="110">
        <f t="shared" si="10"/>
        <v>11330</v>
      </c>
      <c r="G40" s="111">
        <f t="shared" si="11"/>
        <v>87</v>
      </c>
    </row>
    <row r="41" spans="1:7" ht="15" customHeight="1" x14ac:dyDescent="0.25">
      <c r="A41" s="107" t="s">
        <v>157</v>
      </c>
      <c r="B41" s="108">
        <f t="shared" si="6"/>
        <v>4518</v>
      </c>
      <c r="C41" s="109">
        <f t="shared" si="7"/>
        <v>1553</v>
      </c>
      <c r="D41" s="110">
        <f t="shared" si="8"/>
        <v>1281</v>
      </c>
      <c r="E41" s="110">
        <f t="shared" si="9"/>
        <v>575</v>
      </c>
      <c r="F41" s="110">
        <f t="shared" si="10"/>
        <v>1105</v>
      </c>
      <c r="G41" s="111">
        <f t="shared" si="11"/>
        <v>46</v>
      </c>
    </row>
    <row r="42" spans="1:7" ht="15" customHeight="1" x14ac:dyDescent="0.25">
      <c r="A42" s="107" t="s">
        <v>76</v>
      </c>
      <c r="B42" s="108">
        <f t="shared" si="6"/>
        <v>5185</v>
      </c>
      <c r="C42" s="109">
        <f t="shared" si="7"/>
        <v>1124</v>
      </c>
      <c r="D42" s="110">
        <f t="shared" si="8"/>
        <v>207</v>
      </c>
      <c r="E42" s="110">
        <f t="shared" si="9"/>
        <v>1363</v>
      </c>
      <c r="F42" s="110">
        <f t="shared" si="10"/>
        <v>2502</v>
      </c>
      <c r="G42" s="111">
        <f t="shared" si="11"/>
        <v>8</v>
      </c>
    </row>
    <row r="43" spans="1:7" ht="15" customHeight="1" x14ac:dyDescent="0.25">
      <c r="A43" s="107" t="s">
        <v>77</v>
      </c>
      <c r="B43" s="108">
        <f t="shared" si="6"/>
        <v>16469</v>
      </c>
      <c r="C43" s="109">
        <f t="shared" si="7"/>
        <v>4213</v>
      </c>
      <c r="D43" s="110">
        <f t="shared" si="8"/>
        <v>1398</v>
      </c>
      <c r="E43" s="110">
        <f t="shared" si="9"/>
        <v>2487</v>
      </c>
      <c r="F43" s="110">
        <f t="shared" si="10"/>
        <v>8394</v>
      </c>
      <c r="G43" s="111">
        <f t="shared" si="11"/>
        <v>80</v>
      </c>
    </row>
    <row r="44" spans="1:7" ht="15" customHeight="1" x14ac:dyDescent="0.25">
      <c r="A44" s="107" t="s">
        <v>78</v>
      </c>
      <c r="B44" s="108">
        <f t="shared" si="6"/>
        <v>708</v>
      </c>
      <c r="C44" s="109">
        <f t="shared" si="7"/>
        <v>157</v>
      </c>
      <c r="D44" s="110">
        <f t="shared" si="8"/>
        <v>186</v>
      </c>
      <c r="E44" s="110">
        <f t="shared" si="9"/>
        <v>311</v>
      </c>
      <c r="F44" s="110">
        <f t="shared" si="10"/>
        <v>51</v>
      </c>
      <c r="G44" s="111">
        <f t="shared" si="11"/>
        <v>5</v>
      </c>
    </row>
    <row r="45" spans="1:7" ht="15" customHeight="1" x14ac:dyDescent="0.25">
      <c r="A45" s="107" t="s">
        <v>79</v>
      </c>
      <c r="B45" s="108">
        <f t="shared" si="6"/>
        <v>1701</v>
      </c>
      <c r="C45" s="109">
        <f t="shared" si="7"/>
        <v>329</v>
      </c>
      <c r="D45" s="110">
        <f t="shared" si="8"/>
        <v>234</v>
      </c>
      <c r="E45" s="110">
        <f t="shared" si="9"/>
        <v>316</v>
      </c>
      <c r="F45" s="110">
        <f t="shared" si="10"/>
        <v>835</v>
      </c>
      <c r="G45" s="111" t="str">
        <f t="shared" si="11"/>
        <v>-</v>
      </c>
    </row>
    <row r="46" spans="1:7" ht="15" customHeight="1" x14ac:dyDescent="0.25">
      <c r="A46" s="107" t="s">
        <v>158</v>
      </c>
      <c r="B46" s="108">
        <f t="shared" si="6"/>
        <v>4627</v>
      </c>
      <c r="C46" s="109">
        <f t="shared" si="7"/>
        <v>1647</v>
      </c>
      <c r="D46" s="110">
        <f t="shared" si="8"/>
        <v>363</v>
      </c>
      <c r="E46" s="110">
        <f t="shared" si="9"/>
        <v>832</v>
      </c>
      <c r="F46" s="110">
        <f t="shared" si="10"/>
        <v>1764</v>
      </c>
      <c r="G46" s="111">
        <f t="shared" si="11"/>
        <v>47</v>
      </c>
    </row>
    <row r="47" spans="1:7" ht="15" customHeight="1" x14ac:dyDescent="0.25">
      <c r="A47" s="107" t="s">
        <v>82</v>
      </c>
      <c r="B47" s="108">
        <f t="shared" si="6"/>
        <v>1420</v>
      </c>
      <c r="C47" s="109">
        <f t="shared" si="7"/>
        <v>571</v>
      </c>
      <c r="D47" s="110">
        <f t="shared" si="8"/>
        <v>158</v>
      </c>
      <c r="E47" s="110">
        <f t="shared" si="9"/>
        <v>218</v>
      </c>
      <c r="F47" s="110">
        <f t="shared" si="10"/>
        <v>475</v>
      </c>
      <c r="G47" s="111">
        <f t="shared" si="11"/>
        <v>7</v>
      </c>
    </row>
    <row r="48" spans="1:7" ht="15" customHeight="1" x14ac:dyDescent="0.25">
      <c r="A48" s="107" t="s">
        <v>83</v>
      </c>
      <c r="B48" s="108">
        <f t="shared" si="6"/>
        <v>8029</v>
      </c>
      <c r="C48" s="109">
        <f t="shared" si="7"/>
        <v>3295</v>
      </c>
      <c r="D48" s="110">
        <f t="shared" si="8"/>
        <v>2296</v>
      </c>
      <c r="E48" s="110">
        <f t="shared" si="9"/>
        <v>909</v>
      </c>
      <c r="F48" s="110">
        <f t="shared" si="10"/>
        <v>1530</v>
      </c>
      <c r="G48" s="111">
        <f t="shared" si="11"/>
        <v>63</v>
      </c>
    </row>
    <row r="49" spans="1:7" ht="15" customHeight="1" x14ac:dyDescent="0.25">
      <c r="A49" s="107" t="s">
        <v>159</v>
      </c>
      <c r="B49" s="108">
        <f t="shared" si="6"/>
        <v>24195</v>
      </c>
      <c r="C49" s="109">
        <f t="shared" si="7"/>
        <v>4986</v>
      </c>
      <c r="D49" s="110">
        <f t="shared" si="8"/>
        <v>3377</v>
      </c>
      <c r="E49" s="110">
        <f t="shared" si="9"/>
        <v>2982</v>
      </c>
      <c r="F49" s="110">
        <f t="shared" si="10"/>
        <v>12809</v>
      </c>
      <c r="G49" s="111">
        <f t="shared" si="11"/>
        <v>287</v>
      </c>
    </row>
    <row r="50" spans="1:7" ht="15" customHeight="1" x14ac:dyDescent="0.25">
      <c r="A50" s="107" t="s">
        <v>160</v>
      </c>
      <c r="B50" s="108">
        <f t="shared" si="6"/>
        <v>4455</v>
      </c>
      <c r="C50" s="109">
        <f t="shared" si="7"/>
        <v>464</v>
      </c>
      <c r="D50" s="110">
        <f t="shared" si="8"/>
        <v>95</v>
      </c>
      <c r="E50" s="110">
        <f t="shared" si="9"/>
        <v>2357</v>
      </c>
      <c r="F50" s="110">
        <f t="shared" si="10"/>
        <v>1543</v>
      </c>
      <c r="G50" s="111">
        <f t="shared" si="11"/>
        <v>1</v>
      </c>
    </row>
    <row r="51" spans="1:7" ht="15" customHeight="1" x14ac:dyDescent="0.25">
      <c r="A51" s="107" t="s">
        <v>88</v>
      </c>
      <c r="B51" s="108">
        <f t="shared" si="6"/>
        <v>859</v>
      </c>
      <c r="C51" s="109">
        <f t="shared" si="7"/>
        <v>124</v>
      </c>
      <c r="D51" s="110">
        <f t="shared" si="8"/>
        <v>23</v>
      </c>
      <c r="E51" s="110">
        <f t="shared" si="9"/>
        <v>294</v>
      </c>
      <c r="F51" s="110">
        <f t="shared" si="10"/>
        <v>433</v>
      </c>
      <c r="G51" s="111" t="str">
        <f t="shared" si="11"/>
        <v>-</v>
      </c>
    </row>
    <row r="52" spans="1:7" ht="15" customHeight="1" x14ac:dyDescent="0.25">
      <c r="A52" s="107" t="s">
        <v>89</v>
      </c>
      <c r="B52" s="108">
        <f t="shared" si="6"/>
        <v>80</v>
      </c>
      <c r="C52" s="109">
        <f t="shared" si="7"/>
        <v>22</v>
      </c>
      <c r="D52" s="110">
        <f t="shared" si="8"/>
        <v>5</v>
      </c>
      <c r="E52" s="110">
        <f t="shared" si="9"/>
        <v>38</v>
      </c>
      <c r="F52" s="110">
        <f t="shared" si="10"/>
        <v>15</v>
      </c>
      <c r="G52" s="111" t="str">
        <f t="shared" si="11"/>
        <v>-</v>
      </c>
    </row>
    <row r="53" spans="1:7" ht="15" customHeight="1" x14ac:dyDescent="0.25">
      <c r="A53" s="107" t="s">
        <v>90</v>
      </c>
      <c r="B53" s="108">
        <f t="shared" si="6"/>
        <v>10451</v>
      </c>
      <c r="C53" s="109">
        <f t="shared" si="7"/>
        <v>2333</v>
      </c>
      <c r="D53" s="110">
        <f t="shared" si="8"/>
        <v>1512</v>
      </c>
      <c r="E53" s="110">
        <f t="shared" si="9"/>
        <v>3316</v>
      </c>
      <c r="F53" s="110">
        <f t="shared" si="10"/>
        <v>3278</v>
      </c>
      <c r="G53" s="111">
        <f t="shared" si="11"/>
        <v>92</v>
      </c>
    </row>
    <row r="54" spans="1:7" ht="15" customHeight="1" x14ac:dyDescent="0.25">
      <c r="A54" s="107" t="s">
        <v>91</v>
      </c>
      <c r="B54" s="108">
        <f t="shared" si="6"/>
        <v>9628</v>
      </c>
      <c r="C54" s="109">
        <f t="shared" si="7"/>
        <v>2383</v>
      </c>
      <c r="D54" s="110">
        <f t="shared" si="8"/>
        <v>208</v>
      </c>
      <c r="E54" s="110">
        <f t="shared" si="9"/>
        <v>2870</v>
      </c>
      <c r="F54" s="110">
        <f t="shared" si="10"/>
        <v>4192</v>
      </c>
      <c r="G54" s="111">
        <f t="shared" si="11"/>
        <v>20</v>
      </c>
    </row>
    <row r="55" spans="1:7" ht="15" customHeight="1" x14ac:dyDescent="0.25">
      <c r="A55" s="107" t="s">
        <v>92</v>
      </c>
      <c r="B55" s="108">
        <f t="shared" si="6"/>
        <v>1785</v>
      </c>
      <c r="C55" s="109">
        <f t="shared" si="7"/>
        <v>832</v>
      </c>
      <c r="D55" s="110">
        <f t="shared" si="8"/>
        <v>297</v>
      </c>
      <c r="E55" s="110">
        <f t="shared" si="9"/>
        <v>146</v>
      </c>
      <c r="F55" s="110">
        <f t="shared" si="10"/>
        <v>512</v>
      </c>
      <c r="G55" s="111">
        <f t="shared" si="11"/>
        <v>14</v>
      </c>
    </row>
    <row r="56" spans="1:7" ht="15" customHeight="1" x14ac:dyDescent="0.25">
      <c r="A56" s="107" t="s">
        <v>93</v>
      </c>
      <c r="B56" s="108">
        <f t="shared" si="6"/>
        <v>8472</v>
      </c>
      <c r="C56" s="109">
        <f t="shared" si="7"/>
        <v>1755</v>
      </c>
      <c r="D56" s="110">
        <f t="shared" si="8"/>
        <v>457</v>
      </c>
      <c r="E56" s="110">
        <f t="shared" si="9"/>
        <v>2340</v>
      </c>
      <c r="F56" s="110">
        <f t="shared" si="10"/>
        <v>3922</v>
      </c>
      <c r="G56" s="111">
        <f t="shared" si="11"/>
        <v>48</v>
      </c>
    </row>
    <row r="57" spans="1:7" ht="15" customHeight="1" x14ac:dyDescent="0.25">
      <c r="A57" s="107" t="s">
        <v>94</v>
      </c>
      <c r="B57" s="108">
        <f t="shared" si="6"/>
        <v>918</v>
      </c>
      <c r="C57" s="109">
        <f t="shared" si="7"/>
        <v>240</v>
      </c>
      <c r="D57" s="110">
        <f t="shared" si="8"/>
        <v>270</v>
      </c>
      <c r="E57" s="110">
        <f t="shared" si="9"/>
        <v>200</v>
      </c>
      <c r="F57" s="110">
        <f t="shared" si="10"/>
        <v>215</v>
      </c>
      <c r="G57" s="111">
        <f t="shared" si="11"/>
        <v>1</v>
      </c>
    </row>
    <row r="58" spans="1:7" ht="19.5" customHeight="1" thickBot="1" x14ac:dyDescent="0.3">
      <c r="A58" s="112" t="s">
        <v>95</v>
      </c>
      <c r="B58" s="113">
        <f>K70</f>
        <v>388854</v>
      </c>
      <c r="C58" s="114">
        <f>Q70</f>
        <v>83482</v>
      </c>
      <c r="D58" s="115">
        <f>SUM(T70,W70)</f>
        <v>44117</v>
      </c>
      <c r="E58" s="115">
        <f>SUM(Z70,AL70)</f>
        <v>67960</v>
      </c>
      <c r="F58" s="115">
        <f>SUM(AC70,AF70)</f>
        <v>193874</v>
      </c>
      <c r="G58" s="116">
        <f>N70</f>
        <v>2080</v>
      </c>
    </row>
    <row r="59" spans="1:7" ht="15" customHeight="1" x14ac:dyDescent="0.25">
      <c r="A59" s="117"/>
      <c r="B59" s="118"/>
      <c r="C59" s="117"/>
      <c r="D59" s="117"/>
      <c r="E59" s="117"/>
      <c r="F59" s="117"/>
      <c r="G59" s="117"/>
    </row>
    <row r="60" spans="1:7" ht="15" customHeight="1" x14ac:dyDescent="0.25">
      <c r="A60" s="164" t="s">
        <v>98</v>
      </c>
      <c r="B60" s="152"/>
      <c r="C60" s="152"/>
      <c r="D60" s="152"/>
      <c r="E60" s="152"/>
      <c r="F60" s="152"/>
      <c r="G60" s="152"/>
    </row>
    <row r="61" spans="1:7" ht="15" customHeight="1" x14ac:dyDescent="0.25">
      <c r="A61" s="117" t="s">
        <v>161</v>
      </c>
      <c r="B61" s="118"/>
      <c r="C61" s="117"/>
      <c r="D61" s="117"/>
      <c r="E61" s="117"/>
      <c r="F61" s="117"/>
      <c r="G61" s="117"/>
    </row>
    <row r="62" spans="1:7" ht="15" customHeight="1" x14ac:dyDescent="0.25">
      <c r="A62" s="119" t="s">
        <v>162</v>
      </c>
      <c r="B62" s="118"/>
      <c r="C62" s="117"/>
      <c r="D62" s="117"/>
      <c r="E62" s="117"/>
      <c r="F62" s="117"/>
      <c r="G62" s="117"/>
    </row>
    <row r="63" spans="1:7" ht="15" customHeight="1" x14ac:dyDescent="0.25">
      <c r="A63" s="119" t="s">
        <v>163</v>
      </c>
      <c r="B63" s="118"/>
      <c r="C63" s="117"/>
      <c r="D63" s="117"/>
      <c r="E63" s="117"/>
      <c r="F63" s="117"/>
      <c r="G63" s="117"/>
    </row>
    <row r="64" spans="1:7" ht="15" customHeight="1" x14ac:dyDescent="0.25">
      <c r="A64" s="119" t="s">
        <v>164</v>
      </c>
      <c r="B64" s="118"/>
      <c r="C64" s="117"/>
      <c r="D64" s="117"/>
      <c r="E64" s="117"/>
      <c r="F64" s="117"/>
      <c r="G64" s="117"/>
    </row>
    <row r="65" spans="1:39" ht="15" customHeight="1" x14ac:dyDescent="0.25">
      <c r="A65" s="119" t="s">
        <v>165</v>
      </c>
      <c r="B65" s="118"/>
      <c r="C65" s="117"/>
      <c r="D65" s="117"/>
      <c r="E65" s="117"/>
      <c r="F65" s="117"/>
      <c r="G65" s="117"/>
    </row>
    <row r="66" spans="1:39" ht="15" customHeight="1" x14ac:dyDescent="0.25">
      <c r="A66" s="119" t="s">
        <v>166</v>
      </c>
      <c r="B66" s="118"/>
      <c r="C66" s="117"/>
      <c r="D66" s="117"/>
      <c r="E66" s="117"/>
      <c r="F66" s="117"/>
      <c r="G66" s="117"/>
    </row>
    <row r="67" spans="1:39" ht="15" customHeight="1" x14ac:dyDescent="0.25">
      <c r="I67" s="123">
        <v>44286</v>
      </c>
    </row>
    <row r="68" spans="1:39" ht="12.75" customHeight="1" x14ac:dyDescent="0.25">
      <c r="I68" s="129" t="s">
        <v>146</v>
      </c>
      <c r="J68" s="129" t="s">
        <v>149</v>
      </c>
      <c r="K68" s="129" t="s">
        <v>149</v>
      </c>
      <c r="L68" s="129" t="s">
        <v>149</v>
      </c>
      <c r="M68" s="129" t="s">
        <v>154</v>
      </c>
      <c r="N68" s="129" t="s">
        <v>154</v>
      </c>
      <c r="O68" s="129" t="s">
        <v>154</v>
      </c>
      <c r="P68" s="129" t="s">
        <v>150</v>
      </c>
      <c r="Q68" s="129" t="s">
        <v>150</v>
      </c>
      <c r="R68" s="129" t="s">
        <v>150</v>
      </c>
      <c r="S68" s="129" t="s">
        <v>151</v>
      </c>
      <c r="T68" s="129" t="s">
        <v>151</v>
      </c>
      <c r="U68" s="129" t="s">
        <v>151</v>
      </c>
      <c r="V68" s="129" t="s">
        <v>21</v>
      </c>
      <c r="W68" s="129" t="s">
        <v>21</v>
      </c>
      <c r="X68" s="129" t="s">
        <v>21</v>
      </c>
      <c r="Y68" s="129" t="s">
        <v>152</v>
      </c>
      <c r="Z68" s="129" t="s">
        <v>152</v>
      </c>
      <c r="AA68" s="129" t="s">
        <v>152</v>
      </c>
      <c r="AB68" s="129" t="s">
        <v>153</v>
      </c>
      <c r="AC68" s="129" t="s">
        <v>153</v>
      </c>
      <c r="AD68" s="129" t="s">
        <v>153</v>
      </c>
      <c r="AE68" s="129" t="s">
        <v>20</v>
      </c>
      <c r="AF68" s="129" t="s">
        <v>20</v>
      </c>
      <c r="AG68" s="129" t="s">
        <v>20</v>
      </c>
      <c r="AH68" s="129" t="s">
        <v>19</v>
      </c>
      <c r="AI68" s="129" t="s">
        <v>19</v>
      </c>
      <c r="AJ68" s="129" t="s">
        <v>19</v>
      </c>
      <c r="AK68" s="129" t="s">
        <v>15</v>
      </c>
      <c r="AL68" s="129" t="s">
        <v>15</v>
      </c>
      <c r="AM68" s="129" t="s">
        <v>15</v>
      </c>
    </row>
    <row r="69" spans="1:39" ht="12.75" customHeight="1" x14ac:dyDescent="0.25">
      <c r="I69" s="129" t="s">
        <v>106</v>
      </c>
      <c r="J69" s="129" t="s">
        <v>105</v>
      </c>
      <c r="K69" s="129" t="s">
        <v>37</v>
      </c>
      <c r="L69" s="129" t="s">
        <v>147</v>
      </c>
      <c r="M69" s="129" t="s">
        <v>105</v>
      </c>
      <c r="N69" s="129" t="s">
        <v>37</v>
      </c>
      <c r="O69" s="129" t="s">
        <v>147</v>
      </c>
      <c r="P69" s="129" t="s">
        <v>105</v>
      </c>
      <c r="Q69" s="129" t="s">
        <v>37</v>
      </c>
      <c r="R69" s="129" t="s">
        <v>147</v>
      </c>
      <c r="S69" s="129" t="s">
        <v>105</v>
      </c>
      <c r="T69" s="129" t="s">
        <v>37</v>
      </c>
      <c r="U69" s="129" t="s">
        <v>147</v>
      </c>
      <c r="V69" s="129" t="s">
        <v>105</v>
      </c>
      <c r="W69" s="129" t="s">
        <v>37</v>
      </c>
      <c r="X69" s="129" t="s">
        <v>147</v>
      </c>
      <c r="Y69" s="129" t="s">
        <v>105</v>
      </c>
      <c r="Z69" s="129" t="s">
        <v>37</v>
      </c>
      <c r="AA69" s="129" t="s">
        <v>147</v>
      </c>
      <c r="AB69" s="129" t="s">
        <v>105</v>
      </c>
      <c r="AC69" s="129" t="s">
        <v>37</v>
      </c>
      <c r="AD69" s="129" t="s">
        <v>147</v>
      </c>
      <c r="AE69" s="129" t="s">
        <v>105</v>
      </c>
      <c r="AF69" s="129" t="s">
        <v>37</v>
      </c>
      <c r="AG69" s="129" t="s">
        <v>147</v>
      </c>
      <c r="AH69" s="129" t="s">
        <v>105</v>
      </c>
      <c r="AI69" s="129" t="s">
        <v>37</v>
      </c>
      <c r="AJ69" s="129" t="s">
        <v>147</v>
      </c>
      <c r="AK69" s="129" t="s">
        <v>105</v>
      </c>
      <c r="AL69" s="129" t="s">
        <v>37</v>
      </c>
      <c r="AM69" s="129" t="s">
        <v>147</v>
      </c>
    </row>
    <row r="70" spans="1:39" ht="12.75" customHeight="1" x14ac:dyDescent="0.25">
      <c r="I70" s="129" t="s">
        <v>149</v>
      </c>
      <c r="J70" s="129">
        <v>382827</v>
      </c>
      <c r="K70" s="129">
        <v>388854</v>
      </c>
      <c r="L70" s="129">
        <v>1.5743403678423935E-2</v>
      </c>
      <c r="M70" s="129">
        <v>1968</v>
      </c>
      <c r="N70" s="129">
        <v>2080</v>
      </c>
      <c r="O70" s="129">
        <v>5.6910569105691054E-2</v>
      </c>
      <c r="P70" s="129">
        <v>80766</v>
      </c>
      <c r="Q70" s="129">
        <v>83482</v>
      </c>
      <c r="R70" s="129">
        <v>3.3628011787138153E-2</v>
      </c>
      <c r="S70" s="129">
        <v>43655</v>
      </c>
      <c r="T70" s="129">
        <v>44106</v>
      </c>
      <c r="U70" s="129">
        <v>1.0331004466842287E-2</v>
      </c>
      <c r="V70" s="129">
        <v>10</v>
      </c>
      <c r="W70" s="129">
        <v>11</v>
      </c>
      <c r="X70" s="129">
        <v>0.1</v>
      </c>
      <c r="Y70" s="129">
        <v>63449</v>
      </c>
      <c r="Z70" s="129">
        <v>66753</v>
      </c>
      <c r="AA70" s="129">
        <v>5.2073318728427555E-2</v>
      </c>
      <c r="AB70" s="129">
        <v>195005</v>
      </c>
      <c r="AC70" s="129">
        <v>193855</v>
      </c>
      <c r="AD70" s="129">
        <v>-5.8972846850080763E-3</v>
      </c>
      <c r="AE70" s="129">
        <v>18</v>
      </c>
      <c r="AF70" s="129">
        <v>19</v>
      </c>
      <c r="AG70" s="129">
        <v>5.5555555555555552E-2</v>
      </c>
      <c r="AH70" s="129">
        <v>4</v>
      </c>
      <c r="AI70" s="129">
        <v>4</v>
      </c>
      <c r="AJ70" s="129">
        <v>0</v>
      </c>
      <c r="AK70" s="129">
        <v>1145</v>
      </c>
      <c r="AL70" s="129">
        <v>1207</v>
      </c>
      <c r="AM70" s="129">
        <v>5.4148471615720527E-2</v>
      </c>
    </row>
    <row r="71" spans="1:39" ht="12.75" customHeight="1" x14ac:dyDescent="0.25">
      <c r="I71" s="129" t="s">
        <v>116</v>
      </c>
      <c r="J71" s="129">
        <v>12</v>
      </c>
      <c r="K71" s="129">
        <v>14</v>
      </c>
      <c r="L71" s="129">
        <v>0.16666666666666666</v>
      </c>
      <c r="M71" s="129" t="s">
        <v>116</v>
      </c>
      <c r="N71" s="129" t="s">
        <v>116</v>
      </c>
      <c r="O71" s="129" t="s">
        <v>116</v>
      </c>
      <c r="P71" s="129">
        <v>6</v>
      </c>
      <c r="Q71" s="129">
        <v>9</v>
      </c>
      <c r="R71" s="129">
        <v>0.5</v>
      </c>
      <c r="S71" s="129">
        <v>2</v>
      </c>
      <c r="T71" s="129">
        <v>1</v>
      </c>
      <c r="U71" s="129">
        <v>-0.5</v>
      </c>
      <c r="V71" s="129" t="s">
        <v>116</v>
      </c>
      <c r="W71" s="129" t="s">
        <v>116</v>
      </c>
      <c r="X71" s="129" t="s">
        <v>116</v>
      </c>
      <c r="Y71" s="129">
        <v>2</v>
      </c>
      <c r="Z71" s="129">
        <v>2</v>
      </c>
      <c r="AA71" s="129">
        <v>0</v>
      </c>
      <c r="AB71" s="129">
        <v>2</v>
      </c>
      <c r="AC71" s="129">
        <v>2</v>
      </c>
      <c r="AD71" s="129">
        <v>0</v>
      </c>
      <c r="AE71" s="129" t="s">
        <v>116</v>
      </c>
      <c r="AF71" s="129" t="s">
        <v>116</v>
      </c>
      <c r="AG71" s="129" t="s">
        <v>116</v>
      </c>
      <c r="AH71" s="129" t="s">
        <v>116</v>
      </c>
      <c r="AI71" s="129" t="s">
        <v>116</v>
      </c>
      <c r="AJ71" s="129" t="s">
        <v>116</v>
      </c>
      <c r="AK71" s="129" t="s">
        <v>116</v>
      </c>
      <c r="AL71" s="129" t="s">
        <v>116</v>
      </c>
      <c r="AM71" s="129" t="s">
        <v>116</v>
      </c>
    </row>
    <row r="72" spans="1:39" ht="12.75" customHeight="1" x14ac:dyDescent="0.25">
      <c r="I72" s="129" t="s">
        <v>34</v>
      </c>
      <c r="J72" s="129">
        <v>6435</v>
      </c>
      <c r="K72" s="129">
        <v>6568</v>
      </c>
      <c r="L72" s="129">
        <v>2.0668220668220667E-2</v>
      </c>
      <c r="M72" s="129">
        <v>95</v>
      </c>
      <c r="N72" s="129">
        <v>95</v>
      </c>
      <c r="O72" s="129">
        <v>0</v>
      </c>
      <c r="P72" s="129">
        <v>2025</v>
      </c>
      <c r="Q72" s="129">
        <v>2104</v>
      </c>
      <c r="R72" s="129">
        <v>3.9012345679012343E-2</v>
      </c>
      <c r="S72" s="129">
        <v>1868</v>
      </c>
      <c r="T72" s="129">
        <v>1875</v>
      </c>
      <c r="U72" s="129">
        <v>3.7473233404710922E-3</v>
      </c>
      <c r="V72" s="129" t="s">
        <v>116</v>
      </c>
      <c r="W72" s="129" t="s">
        <v>116</v>
      </c>
      <c r="X72" s="129" t="s">
        <v>116</v>
      </c>
      <c r="Y72" s="129">
        <v>1092</v>
      </c>
      <c r="Z72" s="129">
        <v>1131</v>
      </c>
      <c r="AA72" s="129">
        <v>3.5714285714285712E-2</v>
      </c>
      <c r="AB72" s="129">
        <v>1406</v>
      </c>
      <c r="AC72" s="129">
        <v>1410</v>
      </c>
      <c r="AD72" s="129">
        <v>2.8449502133712661E-3</v>
      </c>
      <c r="AE72" s="129" t="s">
        <v>116</v>
      </c>
      <c r="AF72" s="129" t="s">
        <v>116</v>
      </c>
      <c r="AG72" s="129" t="s">
        <v>116</v>
      </c>
      <c r="AH72" s="129">
        <v>4</v>
      </c>
      <c r="AI72" s="129">
        <v>4</v>
      </c>
      <c r="AJ72" s="129">
        <v>0</v>
      </c>
      <c r="AK72" s="129">
        <v>14</v>
      </c>
      <c r="AL72" s="129">
        <v>13</v>
      </c>
      <c r="AM72" s="129">
        <v>-7.1428571428571425E-2</v>
      </c>
    </row>
    <row r="73" spans="1:39" ht="12.75" customHeight="1" x14ac:dyDescent="0.25">
      <c r="I73" s="129" t="s">
        <v>35</v>
      </c>
      <c r="J73" s="129">
        <v>686</v>
      </c>
      <c r="K73" s="129">
        <v>722</v>
      </c>
      <c r="L73" s="129">
        <v>5.2478134110787174E-2</v>
      </c>
      <c r="M73" s="129" t="s">
        <v>116</v>
      </c>
      <c r="N73" s="129" t="s">
        <v>116</v>
      </c>
      <c r="O73" s="129" t="s">
        <v>116</v>
      </c>
      <c r="P73" s="129">
        <v>166</v>
      </c>
      <c r="Q73" s="129">
        <v>168</v>
      </c>
      <c r="R73" s="129">
        <v>1.2048192771084338E-2</v>
      </c>
      <c r="S73" s="129">
        <v>23</v>
      </c>
      <c r="T73" s="129">
        <v>23</v>
      </c>
      <c r="U73" s="129">
        <v>0</v>
      </c>
      <c r="V73" s="129" t="s">
        <v>116</v>
      </c>
      <c r="W73" s="129" t="s">
        <v>116</v>
      </c>
      <c r="X73" s="129" t="s">
        <v>116</v>
      </c>
      <c r="Y73" s="129">
        <v>128</v>
      </c>
      <c r="Z73" s="129">
        <v>139</v>
      </c>
      <c r="AA73" s="129">
        <v>8.59375E-2</v>
      </c>
      <c r="AB73" s="129">
        <v>377</v>
      </c>
      <c r="AC73" s="129">
        <v>397</v>
      </c>
      <c r="AD73" s="129">
        <v>5.3050397877984087E-2</v>
      </c>
      <c r="AE73" s="129" t="s">
        <v>116</v>
      </c>
      <c r="AF73" s="129" t="s">
        <v>116</v>
      </c>
      <c r="AG73" s="129" t="s">
        <v>116</v>
      </c>
      <c r="AH73" s="129" t="s">
        <v>116</v>
      </c>
      <c r="AI73" s="129" t="s">
        <v>116</v>
      </c>
      <c r="AJ73" s="129" t="s">
        <v>116</v>
      </c>
      <c r="AK73" s="129" t="s">
        <v>116</v>
      </c>
      <c r="AL73" s="129" t="s">
        <v>116</v>
      </c>
      <c r="AM73" s="129" t="s">
        <v>116</v>
      </c>
    </row>
    <row r="74" spans="1:39" ht="12.75" customHeight="1" x14ac:dyDescent="0.25">
      <c r="I74" s="129" t="s">
        <v>36</v>
      </c>
      <c r="J74" s="129">
        <v>8849</v>
      </c>
      <c r="K74" s="129">
        <v>9073</v>
      </c>
      <c r="L74" s="129">
        <v>2.5313594756469656E-2</v>
      </c>
      <c r="M74" s="129" t="s">
        <v>116</v>
      </c>
      <c r="N74" s="129" t="s">
        <v>116</v>
      </c>
      <c r="O74" s="129" t="s">
        <v>116</v>
      </c>
      <c r="P74" s="129">
        <v>649</v>
      </c>
      <c r="Q74" s="129">
        <v>704</v>
      </c>
      <c r="R74" s="129">
        <v>8.4745762711864403E-2</v>
      </c>
      <c r="S74" s="129">
        <v>611</v>
      </c>
      <c r="T74" s="129">
        <v>600</v>
      </c>
      <c r="U74" s="129">
        <v>-1.8003273322422259E-2</v>
      </c>
      <c r="V74" s="129" t="s">
        <v>116</v>
      </c>
      <c r="W74" s="129" t="s">
        <v>116</v>
      </c>
      <c r="X74" s="129" t="s">
        <v>116</v>
      </c>
      <c r="Y74" s="129">
        <v>1298</v>
      </c>
      <c r="Z74" s="129">
        <v>1339</v>
      </c>
      <c r="AA74" s="129">
        <v>3.1587057010785825E-2</v>
      </c>
      <c r="AB74" s="129">
        <v>6273</v>
      </c>
      <c r="AC74" s="129">
        <v>6403</v>
      </c>
      <c r="AD74" s="129">
        <v>2.0723736649131196E-2</v>
      </c>
      <c r="AE74" s="129" t="s">
        <v>116</v>
      </c>
      <c r="AF74" s="129" t="s">
        <v>116</v>
      </c>
      <c r="AG74" s="129" t="s">
        <v>116</v>
      </c>
      <c r="AH74" s="129" t="s">
        <v>116</v>
      </c>
      <c r="AI74" s="129" t="s">
        <v>116</v>
      </c>
      <c r="AJ74" s="129" t="s">
        <v>116</v>
      </c>
      <c r="AK74" s="129">
        <v>45</v>
      </c>
      <c r="AL74" s="129">
        <v>48</v>
      </c>
      <c r="AM74" s="129">
        <v>6.6666666666666666E-2</v>
      </c>
    </row>
    <row r="75" spans="1:39" ht="12.75" customHeight="1" x14ac:dyDescent="0.25">
      <c r="I75" s="129" t="s">
        <v>38</v>
      </c>
      <c r="J75" s="129">
        <v>4322</v>
      </c>
      <c r="K75" s="129">
        <v>4395</v>
      </c>
      <c r="L75" s="129">
        <v>1.6890328551596483E-2</v>
      </c>
      <c r="M75" s="129">
        <v>102</v>
      </c>
      <c r="N75" s="129">
        <v>102</v>
      </c>
      <c r="O75" s="129">
        <v>0</v>
      </c>
      <c r="P75" s="129">
        <v>1084</v>
      </c>
      <c r="Q75" s="129">
        <v>1117</v>
      </c>
      <c r="R75" s="129">
        <v>3.0442804428044281E-2</v>
      </c>
      <c r="S75" s="129">
        <v>2418</v>
      </c>
      <c r="T75" s="129">
        <v>2403</v>
      </c>
      <c r="U75" s="129">
        <v>-6.2034739454094297E-3</v>
      </c>
      <c r="V75" s="129" t="s">
        <v>116</v>
      </c>
      <c r="W75" s="129" t="s">
        <v>116</v>
      </c>
      <c r="X75" s="129" t="s">
        <v>116</v>
      </c>
      <c r="Y75" s="129">
        <v>260</v>
      </c>
      <c r="Z75" s="129">
        <v>284</v>
      </c>
      <c r="AA75" s="129">
        <v>9.2307692307692313E-2</v>
      </c>
      <c r="AB75" s="129">
        <v>516</v>
      </c>
      <c r="AC75" s="129">
        <v>538</v>
      </c>
      <c r="AD75" s="129">
        <v>4.2635658914728682E-2</v>
      </c>
      <c r="AE75" s="129" t="s">
        <v>116</v>
      </c>
      <c r="AF75" s="129" t="s">
        <v>116</v>
      </c>
      <c r="AG75" s="129" t="s">
        <v>116</v>
      </c>
      <c r="AH75" s="129" t="s">
        <v>116</v>
      </c>
      <c r="AI75" s="129" t="s">
        <v>116</v>
      </c>
      <c r="AJ75" s="129" t="s">
        <v>116</v>
      </c>
      <c r="AK75" s="129" t="s">
        <v>116</v>
      </c>
      <c r="AL75" s="129" t="s">
        <v>116</v>
      </c>
      <c r="AM75" s="129" t="s">
        <v>116</v>
      </c>
    </row>
    <row r="76" spans="1:39" ht="12.75" customHeight="1" x14ac:dyDescent="0.25">
      <c r="I76" s="129" t="s">
        <v>155</v>
      </c>
      <c r="J76" s="129">
        <v>37263</v>
      </c>
      <c r="K76" s="129">
        <v>37309</v>
      </c>
      <c r="L76" s="129">
        <v>1.2344685076349194E-3</v>
      </c>
      <c r="M76" s="129">
        <v>2</v>
      </c>
      <c r="N76" s="129">
        <v>2</v>
      </c>
      <c r="O76" s="129">
        <v>0</v>
      </c>
      <c r="P76" s="129">
        <v>4009</v>
      </c>
      <c r="Q76" s="129">
        <v>4111</v>
      </c>
      <c r="R76" s="129">
        <v>2.5442753803941131E-2</v>
      </c>
      <c r="S76" s="129">
        <v>1671</v>
      </c>
      <c r="T76" s="129">
        <v>1711</v>
      </c>
      <c r="U76" s="129">
        <v>2.3937761819269897E-2</v>
      </c>
      <c r="V76" s="129">
        <v>4</v>
      </c>
      <c r="W76" s="129">
        <v>4</v>
      </c>
      <c r="X76" s="129">
        <v>0</v>
      </c>
      <c r="Y76" s="129">
        <v>5223</v>
      </c>
      <c r="Z76" s="129">
        <v>5501</v>
      </c>
      <c r="AA76" s="129">
        <v>5.3226115259429448E-2</v>
      </c>
      <c r="AB76" s="129">
        <v>26419</v>
      </c>
      <c r="AC76" s="129">
        <v>26013</v>
      </c>
      <c r="AD76" s="129">
        <v>-1.5367727771679473E-2</v>
      </c>
      <c r="AE76" s="129" t="s">
        <v>116</v>
      </c>
      <c r="AF76" s="129" t="s">
        <v>116</v>
      </c>
      <c r="AG76" s="129" t="s">
        <v>116</v>
      </c>
      <c r="AH76" s="129" t="s">
        <v>116</v>
      </c>
      <c r="AI76" s="129" t="s">
        <v>116</v>
      </c>
      <c r="AJ76" s="129" t="s">
        <v>116</v>
      </c>
      <c r="AK76" s="129">
        <v>98</v>
      </c>
      <c r="AL76" s="129">
        <v>95</v>
      </c>
      <c r="AM76" s="129">
        <v>-3.0612244897959183E-2</v>
      </c>
    </row>
    <row r="77" spans="1:39" ht="12.75" customHeight="1" x14ac:dyDescent="0.25">
      <c r="I77" s="129" t="s">
        <v>41</v>
      </c>
      <c r="J77" s="129">
        <v>7825</v>
      </c>
      <c r="K77" s="129">
        <v>7898</v>
      </c>
      <c r="L77" s="129">
        <v>9.329073482428115E-3</v>
      </c>
      <c r="M77" s="129">
        <v>6</v>
      </c>
      <c r="N77" s="129">
        <v>6</v>
      </c>
      <c r="O77" s="129">
        <v>0</v>
      </c>
      <c r="P77" s="129">
        <v>1823</v>
      </c>
      <c r="Q77" s="129">
        <v>1857</v>
      </c>
      <c r="R77" s="129">
        <v>1.8650575973669776E-2</v>
      </c>
      <c r="S77" s="129">
        <v>1064</v>
      </c>
      <c r="T77" s="129">
        <v>1069</v>
      </c>
      <c r="U77" s="129">
        <v>4.6992481203007516E-3</v>
      </c>
      <c r="V77" s="129" t="s">
        <v>116</v>
      </c>
      <c r="W77" s="129" t="s">
        <v>116</v>
      </c>
      <c r="X77" s="129" t="s">
        <v>116</v>
      </c>
      <c r="Y77" s="129">
        <v>1507</v>
      </c>
      <c r="Z77" s="129">
        <v>1565</v>
      </c>
      <c r="AA77" s="129">
        <v>3.8487060384870604E-2</v>
      </c>
      <c r="AB77" s="129">
        <v>3489</v>
      </c>
      <c r="AC77" s="129">
        <v>3454</v>
      </c>
      <c r="AD77" s="129">
        <v>-1.0031527658354829E-2</v>
      </c>
      <c r="AE77" s="129" t="s">
        <v>116</v>
      </c>
      <c r="AF77" s="129" t="s">
        <v>116</v>
      </c>
      <c r="AG77" s="129" t="s">
        <v>116</v>
      </c>
      <c r="AH77" s="129" t="s">
        <v>116</v>
      </c>
      <c r="AI77" s="129" t="s">
        <v>116</v>
      </c>
      <c r="AJ77" s="129" t="s">
        <v>116</v>
      </c>
      <c r="AK77" s="129" t="s">
        <v>116</v>
      </c>
      <c r="AL77" s="129" t="s">
        <v>116</v>
      </c>
      <c r="AM77" s="129" t="s">
        <v>116</v>
      </c>
    </row>
    <row r="78" spans="1:39" ht="12.75" customHeight="1" x14ac:dyDescent="0.25">
      <c r="I78" s="129" t="s">
        <v>43</v>
      </c>
      <c r="J78" s="129">
        <v>5732</v>
      </c>
      <c r="K78" s="129">
        <v>5715</v>
      </c>
      <c r="L78" s="129">
        <v>-2.9658060013956736E-3</v>
      </c>
      <c r="M78" s="129">
        <v>6</v>
      </c>
      <c r="N78" s="129">
        <v>6</v>
      </c>
      <c r="O78" s="129">
        <v>0</v>
      </c>
      <c r="P78" s="129">
        <v>1064</v>
      </c>
      <c r="Q78" s="129">
        <v>1079</v>
      </c>
      <c r="R78" s="129">
        <v>1.4097744360902255E-2</v>
      </c>
      <c r="S78" s="129">
        <v>170</v>
      </c>
      <c r="T78" s="129">
        <v>174</v>
      </c>
      <c r="U78" s="129">
        <v>2.3529411764705882E-2</v>
      </c>
      <c r="V78" s="129" t="s">
        <v>116</v>
      </c>
      <c r="W78" s="129" t="s">
        <v>116</v>
      </c>
      <c r="X78" s="129" t="s">
        <v>116</v>
      </c>
      <c r="Y78" s="129">
        <v>541</v>
      </c>
      <c r="Z78" s="129">
        <v>577</v>
      </c>
      <c r="AA78" s="129">
        <v>6.6543438077634007E-2</v>
      </c>
      <c r="AB78" s="129">
        <v>3973</v>
      </c>
      <c r="AC78" s="129">
        <v>3895</v>
      </c>
      <c r="AD78" s="129">
        <v>-1.9632519506670023E-2</v>
      </c>
      <c r="AE78" s="129" t="s">
        <v>116</v>
      </c>
      <c r="AF78" s="129" t="s">
        <v>116</v>
      </c>
      <c r="AG78" s="129" t="s">
        <v>116</v>
      </c>
      <c r="AH78" s="129" t="s">
        <v>116</v>
      </c>
      <c r="AI78" s="129" t="s">
        <v>116</v>
      </c>
      <c r="AJ78" s="129" t="s">
        <v>116</v>
      </c>
      <c r="AK78" s="129" t="s">
        <v>116</v>
      </c>
      <c r="AL78" s="129" t="s">
        <v>116</v>
      </c>
      <c r="AM78" s="129" t="s">
        <v>116</v>
      </c>
    </row>
    <row r="79" spans="1:39" ht="12.75" customHeight="1" x14ac:dyDescent="0.25">
      <c r="I79" s="129" t="s">
        <v>44</v>
      </c>
      <c r="J79" s="129">
        <v>1410</v>
      </c>
      <c r="K79" s="129">
        <v>1417</v>
      </c>
      <c r="L79" s="129">
        <v>4.9645390070921988E-3</v>
      </c>
      <c r="M79" s="129">
        <v>9</v>
      </c>
      <c r="N79" s="129">
        <v>10</v>
      </c>
      <c r="O79" s="129">
        <v>0.1111111111111111</v>
      </c>
      <c r="P79" s="129">
        <v>125</v>
      </c>
      <c r="Q79" s="129">
        <v>134</v>
      </c>
      <c r="R79" s="129">
        <v>7.1999999999999995E-2</v>
      </c>
      <c r="S79" s="129">
        <v>302</v>
      </c>
      <c r="T79" s="129">
        <v>306</v>
      </c>
      <c r="U79" s="129">
        <v>1.3245033112582781E-2</v>
      </c>
      <c r="V79" s="129" t="s">
        <v>116</v>
      </c>
      <c r="W79" s="129" t="s">
        <v>116</v>
      </c>
      <c r="X79" s="129" t="s">
        <v>116</v>
      </c>
      <c r="Y79" s="129">
        <v>117</v>
      </c>
      <c r="Z79" s="129">
        <v>127</v>
      </c>
      <c r="AA79" s="129">
        <v>8.5470085470085472E-2</v>
      </c>
      <c r="AB79" s="129">
        <v>862</v>
      </c>
      <c r="AC79" s="129">
        <v>844</v>
      </c>
      <c r="AD79" s="129">
        <v>-2.0881670533642691E-2</v>
      </c>
      <c r="AE79" s="129" t="s">
        <v>116</v>
      </c>
      <c r="AF79" s="129" t="s">
        <v>116</v>
      </c>
      <c r="AG79" s="129" t="s">
        <v>116</v>
      </c>
      <c r="AH79" s="129" t="s">
        <v>116</v>
      </c>
      <c r="AI79" s="129" t="s">
        <v>116</v>
      </c>
      <c r="AJ79" s="129" t="s">
        <v>116</v>
      </c>
      <c r="AK79" s="129" t="s">
        <v>116</v>
      </c>
      <c r="AL79" s="129" t="s">
        <v>116</v>
      </c>
      <c r="AM79" s="129" t="s">
        <v>116</v>
      </c>
    </row>
    <row r="80" spans="1:39" ht="12.75" customHeight="1" x14ac:dyDescent="0.25">
      <c r="I80" s="129" t="s">
        <v>45</v>
      </c>
      <c r="J80" s="129">
        <v>1048</v>
      </c>
      <c r="K80" s="129">
        <v>1060</v>
      </c>
      <c r="L80" s="129">
        <v>1.1450381679389313E-2</v>
      </c>
      <c r="M80" s="129" t="s">
        <v>116</v>
      </c>
      <c r="N80" s="129" t="s">
        <v>116</v>
      </c>
      <c r="O80" s="129" t="s">
        <v>116</v>
      </c>
      <c r="P80" s="129">
        <v>51</v>
      </c>
      <c r="Q80" s="129">
        <v>52</v>
      </c>
      <c r="R80" s="129">
        <v>1.9607843137254902E-2</v>
      </c>
      <c r="S80" s="129">
        <v>61</v>
      </c>
      <c r="T80" s="129">
        <v>65</v>
      </c>
      <c r="U80" s="129">
        <v>6.5573770491803282E-2</v>
      </c>
      <c r="V80" s="129" t="s">
        <v>116</v>
      </c>
      <c r="W80" s="129" t="s">
        <v>116</v>
      </c>
      <c r="X80" s="129" t="s">
        <v>116</v>
      </c>
      <c r="Y80" s="129">
        <v>132</v>
      </c>
      <c r="Z80" s="129">
        <v>145</v>
      </c>
      <c r="AA80" s="129">
        <v>9.8484848484848481E-2</v>
      </c>
      <c r="AB80" s="129">
        <v>805</v>
      </c>
      <c r="AC80" s="129">
        <v>799</v>
      </c>
      <c r="AD80" s="129">
        <v>-7.4534161490683228E-3</v>
      </c>
      <c r="AE80" s="129" t="s">
        <v>116</v>
      </c>
      <c r="AF80" s="129" t="s">
        <v>116</v>
      </c>
      <c r="AG80" s="129" t="s">
        <v>116</v>
      </c>
      <c r="AH80" s="129" t="s">
        <v>116</v>
      </c>
      <c r="AI80" s="129" t="s">
        <v>116</v>
      </c>
      <c r="AJ80" s="129" t="s">
        <v>116</v>
      </c>
      <c r="AK80" s="129" t="s">
        <v>116</v>
      </c>
      <c r="AL80" s="129" t="s">
        <v>116</v>
      </c>
      <c r="AM80" s="129" t="s">
        <v>116</v>
      </c>
    </row>
    <row r="81" spans="9:39" ht="12.75" customHeight="1" x14ac:dyDescent="0.25">
      <c r="I81" s="129" t="s">
        <v>46</v>
      </c>
      <c r="J81" s="129">
        <v>25588</v>
      </c>
      <c r="K81" s="129">
        <v>25708</v>
      </c>
      <c r="L81" s="129">
        <v>4.6896982960762858E-3</v>
      </c>
      <c r="M81" s="129">
        <v>41</v>
      </c>
      <c r="N81" s="129">
        <v>44</v>
      </c>
      <c r="O81" s="129">
        <v>7.3170731707317069E-2</v>
      </c>
      <c r="P81" s="129">
        <v>3421</v>
      </c>
      <c r="Q81" s="129">
        <v>3521</v>
      </c>
      <c r="R81" s="129">
        <v>2.9231218941829874E-2</v>
      </c>
      <c r="S81" s="129">
        <v>2973</v>
      </c>
      <c r="T81" s="129">
        <v>2943</v>
      </c>
      <c r="U81" s="129">
        <v>-1.0090817356205853E-2</v>
      </c>
      <c r="V81" s="129">
        <v>1</v>
      </c>
      <c r="W81" s="129">
        <v>1</v>
      </c>
      <c r="X81" s="129">
        <v>0</v>
      </c>
      <c r="Y81" s="129">
        <v>5139</v>
      </c>
      <c r="Z81" s="129">
        <v>5278</v>
      </c>
      <c r="AA81" s="129">
        <v>2.7048063825647013E-2</v>
      </c>
      <c r="AB81" s="129">
        <v>14283</v>
      </c>
      <c r="AC81" s="129">
        <v>14159</v>
      </c>
      <c r="AD81" s="129">
        <v>-8.681649513407547E-3</v>
      </c>
      <c r="AE81" s="129" t="s">
        <v>116</v>
      </c>
      <c r="AF81" s="129" t="s">
        <v>116</v>
      </c>
      <c r="AG81" s="129" t="s">
        <v>116</v>
      </c>
      <c r="AH81" s="129" t="s">
        <v>116</v>
      </c>
      <c r="AI81" s="129" t="s">
        <v>116</v>
      </c>
      <c r="AJ81" s="129" t="s">
        <v>116</v>
      </c>
      <c r="AK81" s="129" t="s">
        <v>116</v>
      </c>
      <c r="AL81" s="129" t="s">
        <v>116</v>
      </c>
      <c r="AM81" s="129" t="s">
        <v>116</v>
      </c>
    </row>
    <row r="82" spans="9:39" ht="12.75" customHeight="1" x14ac:dyDescent="0.25">
      <c r="I82" s="129" t="s">
        <v>47</v>
      </c>
      <c r="J82" s="129">
        <v>9223</v>
      </c>
      <c r="K82" s="129">
        <v>9355</v>
      </c>
      <c r="L82" s="129">
        <v>1.4312045972026455E-2</v>
      </c>
      <c r="M82" s="129">
        <v>72</v>
      </c>
      <c r="N82" s="129">
        <v>86</v>
      </c>
      <c r="O82" s="129">
        <v>0.19444444444444445</v>
      </c>
      <c r="P82" s="129">
        <v>3171</v>
      </c>
      <c r="Q82" s="129">
        <v>3273</v>
      </c>
      <c r="R82" s="129">
        <v>3.2166508987701042E-2</v>
      </c>
      <c r="S82" s="129">
        <v>1223</v>
      </c>
      <c r="T82" s="129">
        <v>1221</v>
      </c>
      <c r="U82" s="129">
        <v>-1.6353229762878169E-3</v>
      </c>
      <c r="V82" s="129" t="s">
        <v>116</v>
      </c>
      <c r="W82" s="129" t="s">
        <v>116</v>
      </c>
      <c r="X82" s="129" t="s">
        <v>116</v>
      </c>
      <c r="Y82" s="129">
        <v>751</v>
      </c>
      <c r="Z82" s="129">
        <v>779</v>
      </c>
      <c r="AA82" s="129">
        <v>3.7283621837549935E-2</v>
      </c>
      <c r="AB82" s="129">
        <v>4096</v>
      </c>
      <c r="AC82" s="129">
        <v>4070</v>
      </c>
      <c r="AD82" s="129">
        <v>-6.34765625E-3</v>
      </c>
      <c r="AE82" s="129" t="s">
        <v>116</v>
      </c>
      <c r="AF82" s="129" t="s">
        <v>116</v>
      </c>
      <c r="AG82" s="129" t="s">
        <v>116</v>
      </c>
      <c r="AH82" s="129" t="s">
        <v>116</v>
      </c>
      <c r="AI82" s="129" t="s">
        <v>116</v>
      </c>
      <c r="AJ82" s="129" t="s">
        <v>116</v>
      </c>
      <c r="AK82" s="129" t="s">
        <v>116</v>
      </c>
      <c r="AL82" s="129" t="s">
        <v>116</v>
      </c>
      <c r="AM82" s="129" t="s">
        <v>116</v>
      </c>
    </row>
    <row r="83" spans="9:39" ht="12.75" customHeight="1" x14ac:dyDescent="0.25">
      <c r="I83" s="129" t="s">
        <v>48</v>
      </c>
      <c r="J83" s="129">
        <v>97</v>
      </c>
      <c r="K83" s="129">
        <v>105</v>
      </c>
      <c r="L83" s="129">
        <v>8.247422680412371E-2</v>
      </c>
      <c r="M83" s="129" t="s">
        <v>116</v>
      </c>
      <c r="N83" s="129" t="s">
        <v>116</v>
      </c>
      <c r="O83" s="129" t="s">
        <v>116</v>
      </c>
      <c r="P83" s="129">
        <v>44</v>
      </c>
      <c r="Q83" s="129">
        <v>53</v>
      </c>
      <c r="R83" s="129">
        <v>0.20454545454545456</v>
      </c>
      <c r="S83" s="129">
        <v>21</v>
      </c>
      <c r="T83" s="129">
        <v>20</v>
      </c>
      <c r="U83" s="129">
        <v>-4.7619047619047616E-2</v>
      </c>
      <c r="V83" s="129" t="s">
        <v>116</v>
      </c>
      <c r="W83" s="129" t="s">
        <v>116</v>
      </c>
      <c r="X83" s="129" t="s">
        <v>116</v>
      </c>
      <c r="Y83" s="129">
        <v>24</v>
      </c>
      <c r="Z83" s="129">
        <v>24</v>
      </c>
      <c r="AA83" s="129">
        <v>0</v>
      </c>
      <c r="AB83" s="129">
        <v>8</v>
      </c>
      <c r="AC83" s="129">
        <v>8</v>
      </c>
      <c r="AD83" s="129">
        <v>0</v>
      </c>
      <c r="AE83" s="129" t="s">
        <v>116</v>
      </c>
      <c r="AF83" s="129" t="s">
        <v>116</v>
      </c>
      <c r="AG83" s="129" t="s">
        <v>116</v>
      </c>
      <c r="AH83" s="129" t="s">
        <v>116</v>
      </c>
      <c r="AI83" s="129" t="s">
        <v>116</v>
      </c>
      <c r="AJ83" s="129" t="s">
        <v>116</v>
      </c>
      <c r="AK83" s="129" t="s">
        <v>116</v>
      </c>
      <c r="AL83" s="129" t="s">
        <v>116</v>
      </c>
      <c r="AM83" s="129" t="s">
        <v>116</v>
      </c>
    </row>
    <row r="84" spans="9:39" ht="12.75" customHeight="1" x14ac:dyDescent="0.25">
      <c r="I84" s="129" t="s">
        <v>49</v>
      </c>
      <c r="J84" s="129">
        <v>1778</v>
      </c>
      <c r="K84" s="129">
        <v>1787</v>
      </c>
      <c r="L84" s="129">
        <v>5.0618672665916761E-3</v>
      </c>
      <c r="M84" s="129" t="s">
        <v>116</v>
      </c>
      <c r="N84" s="129" t="s">
        <v>116</v>
      </c>
      <c r="O84" s="129" t="s">
        <v>116</v>
      </c>
      <c r="P84" s="129">
        <v>440</v>
      </c>
      <c r="Q84" s="129">
        <v>444</v>
      </c>
      <c r="R84" s="129">
        <v>9.0909090909090905E-3</v>
      </c>
      <c r="S84" s="129">
        <v>490</v>
      </c>
      <c r="T84" s="129">
        <v>460</v>
      </c>
      <c r="U84" s="129">
        <v>-6.1224489795918366E-2</v>
      </c>
      <c r="V84" s="129" t="s">
        <v>116</v>
      </c>
      <c r="W84" s="129" t="s">
        <v>116</v>
      </c>
      <c r="X84" s="129" t="s">
        <v>116</v>
      </c>
      <c r="Y84" s="129">
        <v>481</v>
      </c>
      <c r="Z84" s="129">
        <v>513</v>
      </c>
      <c r="AA84" s="129">
        <v>6.6528066528066532E-2</v>
      </c>
      <c r="AB84" s="129">
        <v>371</v>
      </c>
      <c r="AC84" s="129">
        <v>372</v>
      </c>
      <c r="AD84" s="129">
        <v>2.6954177897574125E-3</v>
      </c>
      <c r="AE84" s="129" t="s">
        <v>116</v>
      </c>
      <c r="AF84" s="129" t="s">
        <v>116</v>
      </c>
      <c r="AG84" s="129" t="s">
        <v>116</v>
      </c>
      <c r="AH84" s="129" t="s">
        <v>116</v>
      </c>
      <c r="AI84" s="129" t="s">
        <v>116</v>
      </c>
      <c r="AJ84" s="129" t="s">
        <v>116</v>
      </c>
      <c r="AK84" s="129">
        <v>4</v>
      </c>
      <c r="AL84" s="129">
        <v>4</v>
      </c>
      <c r="AM84" s="129">
        <v>0</v>
      </c>
    </row>
    <row r="85" spans="9:39" ht="12.75" customHeight="1" x14ac:dyDescent="0.25">
      <c r="I85" s="129" t="s">
        <v>50</v>
      </c>
      <c r="J85" s="129">
        <v>2602</v>
      </c>
      <c r="K85" s="129">
        <v>2742</v>
      </c>
      <c r="L85" s="129">
        <v>5.3804765564950036E-2</v>
      </c>
      <c r="M85" s="129">
        <v>5</v>
      </c>
      <c r="N85" s="129">
        <v>5</v>
      </c>
      <c r="O85" s="129">
        <v>0</v>
      </c>
      <c r="P85" s="129">
        <v>697</v>
      </c>
      <c r="Q85" s="129">
        <v>713</v>
      </c>
      <c r="R85" s="129">
        <v>2.2955523672883789E-2</v>
      </c>
      <c r="S85" s="129">
        <v>134</v>
      </c>
      <c r="T85" s="129">
        <v>145</v>
      </c>
      <c r="U85" s="129">
        <v>8.2089552238805971E-2</v>
      </c>
      <c r="V85" s="129" t="s">
        <v>116</v>
      </c>
      <c r="W85" s="129" t="s">
        <v>116</v>
      </c>
      <c r="X85" s="129" t="s">
        <v>116</v>
      </c>
      <c r="Y85" s="129">
        <v>867</v>
      </c>
      <c r="Z85" s="129">
        <v>963</v>
      </c>
      <c r="AA85" s="129">
        <v>0.11072664359861592</v>
      </c>
      <c r="AB85" s="129">
        <v>906</v>
      </c>
      <c r="AC85" s="129">
        <v>923</v>
      </c>
      <c r="AD85" s="129">
        <v>1.8763796909492272E-2</v>
      </c>
      <c r="AE85" s="129" t="s">
        <v>116</v>
      </c>
      <c r="AF85" s="129" t="s">
        <v>116</v>
      </c>
      <c r="AG85" s="129" t="s">
        <v>116</v>
      </c>
      <c r="AH85" s="129" t="s">
        <v>116</v>
      </c>
      <c r="AI85" s="129" t="s">
        <v>116</v>
      </c>
      <c r="AJ85" s="129" t="s">
        <v>116</v>
      </c>
      <c r="AK85" s="129">
        <v>10</v>
      </c>
      <c r="AL85" s="129">
        <v>9</v>
      </c>
      <c r="AM85" s="129">
        <v>-0.1</v>
      </c>
    </row>
    <row r="86" spans="9:39" ht="12.75" customHeight="1" x14ac:dyDescent="0.25">
      <c r="I86" s="129" t="s">
        <v>51</v>
      </c>
      <c r="J86" s="129">
        <v>16528</v>
      </c>
      <c r="K86" s="129">
        <v>16808</v>
      </c>
      <c r="L86" s="129">
        <v>1.6940948693126814E-2</v>
      </c>
      <c r="M86" s="129">
        <v>17</v>
      </c>
      <c r="N86" s="129">
        <v>18</v>
      </c>
      <c r="O86" s="129">
        <v>5.8823529411764705E-2</v>
      </c>
      <c r="P86" s="129">
        <v>3459</v>
      </c>
      <c r="Q86" s="129">
        <v>3585</v>
      </c>
      <c r="R86" s="129">
        <v>3.6426712922810058E-2</v>
      </c>
      <c r="S86" s="129">
        <v>1434</v>
      </c>
      <c r="T86" s="129">
        <v>1400</v>
      </c>
      <c r="U86" s="129">
        <v>-2.3709902370990237E-2</v>
      </c>
      <c r="V86" s="129" t="s">
        <v>116</v>
      </c>
      <c r="W86" s="129" t="s">
        <v>116</v>
      </c>
      <c r="X86" s="129" t="s">
        <v>116</v>
      </c>
      <c r="Y86" s="129">
        <v>1404</v>
      </c>
      <c r="Z86" s="129">
        <v>1522</v>
      </c>
      <c r="AA86" s="129">
        <v>8.4045584045584043E-2</v>
      </c>
      <c r="AB86" s="129">
        <v>10061</v>
      </c>
      <c r="AC86" s="129">
        <v>10098</v>
      </c>
      <c r="AD86" s="129">
        <v>3.6775668422622007E-3</v>
      </c>
      <c r="AE86" s="129" t="s">
        <v>116</v>
      </c>
      <c r="AF86" s="129" t="s">
        <v>116</v>
      </c>
      <c r="AG86" s="129" t="s">
        <v>116</v>
      </c>
      <c r="AH86" s="129" t="s">
        <v>116</v>
      </c>
      <c r="AI86" s="129" t="s">
        <v>116</v>
      </c>
      <c r="AJ86" s="129" t="s">
        <v>116</v>
      </c>
      <c r="AK86" s="129">
        <v>243</v>
      </c>
      <c r="AL86" s="129">
        <v>260</v>
      </c>
      <c r="AM86" s="129">
        <v>6.9958847736625515E-2</v>
      </c>
    </row>
    <row r="87" spans="9:39" ht="12.75" customHeight="1" x14ac:dyDescent="0.25">
      <c r="I87" s="129" t="s">
        <v>156</v>
      </c>
      <c r="J87" s="129">
        <v>8136</v>
      </c>
      <c r="K87" s="129">
        <v>8365</v>
      </c>
      <c r="L87" s="129">
        <v>2.8146509341199607E-2</v>
      </c>
      <c r="M87" s="129">
        <v>62</v>
      </c>
      <c r="N87" s="129">
        <v>64</v>
      </c>
      <c r="O87" s="129">
        <v>3.2258064516129031E-2</v>
      </c>
      <c r="P87" s="129">
        <v>2065</v>
      </c>
      <c r="Q87" s="129">
        <v>2179</v>
      </c>
      <c r="R87" s="129">
        <v>5.5205811138014531E-2</v>
      </c>
      <c r="S87" s="129">
        <v>1036</v>
      </c>
      <c r="T87" s="129">
        <v>1026</v>
      </c>
      <c r="U87" s="129">
        <v>-9.6525096525096523E-3</v>
      </c>
      <c r="V87" s="129" t="s">
        <v>116</v>
      </c>
      <c r="W87" s="129" t="s">
        <v>116</v>
      </c>
      <c r="X87" s="129" t="s">
        <v>116</v>
      </c>
      <c r="Y87" s="129">
        <v>1676</v>
      </c>
      <c r="Z87" s="129">
        <v>1786</v>
      </c>
      <c r="AA87" s="129">
        <v>6.5632458233890217E-2</v>
      </c>
      <c r="AB87" s="129">
        <v>3248</v>
      </c>
      <c r="AC87" s="129">
        <v>3236</v>
      </c>
      <c r="AD87" s="129">
        <v>-3.6945812807881772E-3</v>
      </c>
      <c r="AE87" s="129" t="s">
        <v>116</v>
      </c>
      <c r="AF87" s="129" t="s">
        <v>116</v>
      </c>
      <c r="AG87" s="129" t="s">
        <v>116</v>
      </c>
      <c r="AH87" s="129" t="s">
        <v>116</v>
      </c>
      <c r="AI87" s="129" t="s">
        <v>116</v>
      </c>
      <c r="AJ87" s="129" t="s">
        <v>116</v>
      </c>
      <c r="AK87" s="129">
        <v>121</v>
      </c>
      <c r="AL87" s="129">
        <v>138</v>
      </c>
      <c r="AM87" s="129">
        <v>0.14049586776859505</v>
      </c>
    </row>
    <row r="88" spans="9:39" ht="12.75" customHeight="1" x14ac:dyDescent="0.25">
      <c r="I88" s="129" t="s">
        <v>54</v>
      </c>
      <c r="J88" s="129">
        <v>5727</v>
      </c>
      <c r="K88" s="129">
        <v>5879</v>
      </c>
      <c r="L88" s="129">
        <v>2.6540946394272742E-2</v>
      </c>
      <c r="M88" s="129">
        <v>20</v>
      </c>
      <c r="N88" s="129">
        <v>20</v>
      </c>
      <c r="O88" s="129">
        <v>0</v>
      </c>
      <c r="P88" s="129">
        <v>2091</v>
      </c>
      <c r="Q88" s="129">
        <v>2120</v>
      </c>
      <c r="R88" s="129">
        <v>1.3868962219033954E-2</v>
      </c>
      <c r="S88" s="129">
        <v>565</v>
      </c>
      <c r="T88" s="129">
        <v>574</v>
      </c>
      <c r="U88" s="129">
        <v>1.5929203539823009E-2</v>
      </c>
      <c r="V88" s="129" t="s">
        <v>116</v>
      </c>
      <c r="W88" s="129" t="s">
        <v>116</v>
      </c>
      <c r="X88" s="129" t="s">
        <v>116</v>
      </c>
      <c r="Y88" s="129">
        <v>996</v>
      </c>
      <c r="Z88" s="129">
        <v>1035</v>
      </c>
      <c r="AA88" s="129">
        <v>3.9156626506024098E-2</v>
      </c>
      <c r="AB88" s="129">
        <v>2086</v>
      </c>
      <c r="AC88" s="129">
        <v>2153</v>
      </c>
      <c r="AD88" s="129">
        <v>3.2118887823585809E-2</v>
      </c>
      <c r="AE88" s="129" t="s">
        <v>116</v>
      </c>
      <c r="AF88" s="129" t="s">
        <v>116</v>
      </c>
      <c r="AG88" s="129" t="s">
        <v>116</v>
      </c>
      <c r="AH88" s="129" t="s">
        <v>116</v>
      </c>
      <c r="AI88" s="129" t="s">
        <v>116</v>
      </c>
      <c r="AJ88" s="129" t="s">
        <v>116</v>
      </c>
      <c r="AK88" s="129" t="s">
        <v>116</v>
      </c>
      <c r="AL88" s="129" t="s">
        <v>116</v>
      </c>
      <c r="AM88" s="129" t="s">
        <v>116</v>
      </c>
    </row>
    <row r="89" spans="9:39" ht="12.75" customHeight="1" x14ac:dyDescent="0.25">
      <c r="I89" s="129" t="s">
        <v>55</v>
      </c>
      <c r="J89" s="129">
        <v>4082</v>
      </c>
      <c r="K89" s="129">
        <v>4149</v>
      </c>
      <c r="L89" s="129">
        <v>1.6413522782949535E-2</v>
      </c>
      <c r="M89" s="129">
        <v>10</v>
      </c>
      <c r="N89" s="129">
        <v>11</v>
      </c>
      <c r="O89" s="129">
        <v>0.1</v>
      </c>
      <c r="P89" s="129">
        <v>1246</v>
      </c>
      <c r="Q89" s="129">
        <v>1289</v>
      </c>
      <c r="R89" s="129">
        <v>3.4510433386837881E-2</v>
      </c>
      <c r="S89" s="129">
        <v>839</v>
      </c>
      <c r="T89" s="129">
        <v>851</v>
      </c>
      <c r="U89" s="129">
        <v>1.4302741358760428E-2</v>
      </c>
      <c r="V89" s="129" t="s">
        <v>116</v>
      </c>
      <c r="W89" s="129" t="s">
        <v>116</v>
      </c>
      <c r="X89" s="129" t="s">
        <v>116</v>
      </c>
      <c r="Y89" s="129">
        <v>591</v>
      </c>
      <c r="Z89" s="129">
        <v>604</v>
      </c>
      <c r="AA89" s="129">
        <v>2.1996615905245348E-2</v>
      </c>
      <c r="AB89" s="129">
        <v>1434</v>
      </c>
      <c r="AC89" s="129">
        <v>1429</v>
      </c>
      <c r="AD89" s="129">
        <v>-3.4867503486750349E-3</v>
      </c>
      <c r="AE89" s="129" t="s">
        <v>116</v>
      </c>
      <c r="AF89" s="129" t="s">
        <v>116</v>
      </c>
      <c r="AG89" s="129" t="s">
        <v>116</v>
      </c>
      <c r="AH89" s="129" t="s">
        <v>116</v>
      </c>
      <c r="AI89" s="129" t="s">
        <v>116</v>
      </c>
      <c r="AJ89" s="129" t="s">
        <v>116</v>
      </c>
      <c r="AK89" s="129" t="s">
        <v>116</v>
      </c>
      <c r="AL89" s="129" t="s">
        <v>116</v>
      </c>
      <c r="AM89" s="129" t="s">
        <v>116</v>
      </c>
    </row>
    <row r="90" spans="9:39" ht="12.75" customHeight="1" x14ac:dyDescent="0.25">
      <c r="I90" s="129" t="s">
        <v>56</v>
      </c>
      <c r="J90" s="129">
        <v>5901</v>
      </c>
      <c r="K90" s="129">
        <v>5960</v>
      </c>
      <c r="L90" s="129">
        <v>9.9983053719708524E-3</v>
      </c>
      <c r="M90" s="129">
        <v>250</v>
      </c>
      <c r="N90" s="129">
        <v>253</v>
      </c>
      <c r="O90" s="129">
        <v>1.2E-2</v>
      </c>
      <c r="P90" s="129">
        <v>2113</v>
      </c>
      <c r="Q90" s="129">
        <v>2141</v>
      </c>
      <c r="R90" s="129">
        <v>1.3251301467108376E-2</v>
      </c>
      <c r="S90" s="129">
        <v>627</v>
      </c>
      <c r="T90" s="129">
        <v>642</v>
      </c>
      <c r="U90" s="129">
        <v>2.3923444976076555E-2</v>
      </c>
      <c r="V90" s="129" t="s">
        <v>116</v>
      </c>
      <c r="W90" s="129" t="s">
        <v>116</v>
      </c>
      <c r="X90" s="129" t="s">
        <v>116</v>
      </c>
      <c r="Y90" s="129">
        <v>573</v>
      </c>
      <c r="Z90" s="129">
        <v>585</v>
      </c>
      <c r="AA90" s="129">
        <v>2.0942408376963352E-2</v>
      </c>
      <c r="AB90" s="129">
        <v>2381</v>
      </c>
      <c r="AC90" s="129">
        <v>2376</v>
      </c>
      <c r="AD90" s="129">
        <v>-2.0999580008399833E-3</v>
      </c>
      <c r="AE90" s="129" t="s">
        <v>116</v>
      </c>
      <c r="AF90" s="129" t="s">
        <v>116</v>
      </c>
      <c r="AG90" s="129" t="s">
        <v>116</v>
      </c>
      <c r="AH90" s="129" t="s">
        <v>116</v>
      </c>
      <c r="AI90" s="129" t="s">
        <v>116</v>
      </c>
      <c r="AJ90" s="129" t="s">
        <v>116</v>
      </c>
      <c r="AK90" s="129" t="s">
        <v>116</v>
      </c>
      <c r="AL90" s="129" t="s">
        <v>116</v>
      </c>
      <c r="AM90" s="129" t="s">
        <v>116</v>
      </c>
    </row>
    <row r="91" spans="9:39" ht="12.75" customHeight="1" x14ac:dyDescent="0.25">
      <c r="I91" s="129" t="s">
        <v>57</v>
      </c>
      <c r="J91" s="129">
        <v>5200</v>
      </c>
      <c r="K91" s="129">
        <v>5269</v>
      </c>
      <c r="L91" s="129">
        <v>1.3269230769230769E-2</v>
      </c>
      <c r="M91" s="129">
        <v>49</v>
      </c>
      <c r="N91" s="129">
        <v>52</v>
      </c>
      <c r="O91" s="129">
        <v>6.1224489795918366E-2</v>
      </c>
      <c r="P91" s="129">
        <v>2425</v>
      </c>
      <c r="Q91" s="129">
        <v>2493</v>
      </c>
      <c r="R91" s="129">
        <v>2.8041237113402062E-2</v>
      </c>
      <c r="S91" s="129">
        <v>859</v>
      </c>
      <c r="T91" s="129">
        <v>823</v>
      </c>
      <c r="U91" s="129">
        <v>-4.190919674039581E-2</v>
      </c>
      <c r="V91" s="129" t="s">
        <v>116</v>
      </c>
      <c r="W91" s="129" t="s">
        <v>116</v>
      </c>
      <c r="X91" s="129" t="s">
        <v>116</v>
      </c>
      <c r="Y91" s="129">
        <v>583</v>
      </c>
      <c r="Z91" s="129">
        <v>605</v>
      </c>
      <c r="AA91" s="129">
        <v>3.7735849056603772E-2</v>
      </c>
      <c r="AB91" s="129">
        <v>1322</v>
      </c>
      <c r="AC91" s="129">
        <v>1323</v>
      </c>
      <c r="AD91" s="129">
        <v>7.5642965204236008E-4</v>
      </c>
      <c r="AE91" s="129" t="s">
        <v>116</v>
      </c>
      <c r="AF91" s="129" t="s">
        <v>116</v>
      </c>
      <c r="AG91" s="129" t="s">
        <v>116</v>
      </c>
      <c r="AH91" s="129" t="s">
        <v>116</v>
      </c>
      <c r="AI91" s="129" t="s">
        <v>116</v>
      </c>
      <c r="AJ91" s="129" t="s">
        <v>116</v>
      </c>
      <c r="AK91" s="129">
        <v>1</v>
      </c>
      <c r="AL91" s="129">
        <v>1</v>
      </c>
      <c r="AM91" s="129">
        <v>0</v>
      </c>
    </row>
    <row r="92" spans="9:39" ht="12.75" customHeight="1" x14ac:dyDescent="0.25">
      <c r="I92" s="129" t="s">
        <v>58</v>
      </c>
      <c r="J92" s="129">
        <v>1767</v>
      </c>
      <c r="K92" s="129">
        <v>1764</v>
      </c>
      <c r="L92" s="129">
        <v>-1.697792869269949E-3</v>
      </c>
      <c r="M92" s="129">
        <v>2</v>
      </c>
      <c r="N92" s="129">
        <v>2</v>
      </c>
      <c r="O92" s="129">
        <v>0</v>
      </c>
      <c r="P92" s="129">
        <v>598</v>
      </c>
      <c r="Q92" s="129">
        <v>610</v>
      </c>
      <c r="R92" s="129">
        <v>2.0066889632107024E-2</v>
      </c>
      <c r="S92" s="129">
        <v>24</v>
      </c>
      <c r="T92" s="129">
        <v>26</v>
      </c>
      <c r="U92" s="129">
        <v>8.3333333333333329E-2</v>
      </c>
      <c r="V92" s="129" t="s">
        <v>116</v>
      </c>
      <c r="W92" s="129" t="s">
        <v>116</v>
      </c>
      <c r="X92" s="129" t="s">
        <v>116</v>
      </c>
      <c r="Y92" s="129">
        <v>413</v>
      </c>
      <c r="Z92" s="129">
        <v>451</v>
      </c>
      <c r="AA92" s="129">
        <v>9.2009685230024216E-2</v>
      </c>
      <c r="AB92" s="129">
        <v>748</v>
      </c>
      <c r="AC92" s="129">
        <v>689</v>
      </c>
      <c r="AD92" s="129">
        <v>-7.8877005347593579E-2</v>
      </c>
      <c r="AE92" s="129" t="s">
        <v>116</v>
      </c>
      <c r="AF92" s="129" t="s">
        <v>116</v>
      </c>
      <c r="AG92" s="129" t="s">
        <v>116</v>
      </c>
      <c r="AH92" s="129" t="s">
        <v>116</v>
      </c>
      <c r="AI92" s="129" t="s">
        <v>116</v>
      </c>
      <c r="AJ92" s="129" t="s">
        <v>116</v>
      </c>
      <c r="AK92" s="129" t="s">
        <v>116</v>
      </c>
      <c r="AL92" s="129" t="s">
        <v>116</v>
      </c>
      <c r="AM92" s="129" t="s">
        <v>116</v>
      </c>
    </row>
    <row r="93" spans="9:39" ht="12.75" customHeight="1" x14ac:dyDescent="0.25">
      <c r="I93" s="129" t="s">
        <v>59</v>
      </c>
      <c r="J93" s="129">
        <v>6287</v>
      </c>
      <c r="K93" s="129">
        <v>6389</v>
      </c>
      <c r="L93" s="129">
        <v>1.6223954191188165E-2</v>
      </c>
      <c r="M93" s="129">
        <v>49</v>
      </c>
      <c r="N93" s="129">
        <v>50</v>
      </c>
      <c r="O93" s="129">
        <v>2.0408163265306121E-2</v>
      </c>
      <c r="P93" s="129">
        <v>1307</v>
      </c>
      <c r="Q93" s="129">
        <v>1358</v>
      </c>
      <c r="R93" s="129">
        <v>3.9020657995409332E-2</v>
      </c>
      <c r="S93" s="129">
        <v>1186</v>
      </c>
      <c r="T93" s="129">
        <v>1233</v>
      </c>
      <c r="U93" s="129">
        <v>3.9629005059021921E-2</v>
      </c>
      <c r="V93" s="129" t="s">
        <v>116</v>
      </c>
      <c r="W93" s="129" t="s">
        <v>116</v>
      </c>
      <c r="X93" s="129" t="s">
        <v>116</v>
      </c>
      <c r="Y93" s="129">
        <v>764</v>
      </c>
      <c r="Z93" s="129">
        <v>797</v>
      </c>
      <c r="AA93" s="129">
        <v>4.3193717277486908E-2</v>
      </c>
      <c r="AB93" s="129">
        <v>3055</v>
      </c>
      <c r="AC93" s="129">
        <v>3011</v>
      </c>
      <c r="AD93" s="129">
        <v>-1.4402618657937807E-2</v>
      </c>
      <c r="AE93" s="129" t="s">
        <v>116</v>
      </c>
      <c r="AF93" s="129" t="s">
        <v>116</v>
      </c>
      <c r="AG93" s="129" t="s">
        <v>116</v>
      </c>
      <c r="AH93" s="129" t="s">
        <v>116</v>
      </c>
      <c r="AI93" s="129" t="s">
        <v>116</v>
      </c>
      <c r="AJ93" s="129" t="s">
        <v>116</v>
      </c>
      <c r="AK93" s="129">
        <v>0</v>
      </c>
      <c r="AL93" s="129">
        <v>1</v>
      </c>
      <c r="AM93" s="129" t="s">
        <v>116</v>
      </c>
    </row>
    <row r="94" spans="9:39" ht="12.75" customHeight="1" x14ac:dyDescent="0.25">
      <c r="I94" s="129" t="s">
        <v>60</v>
      </c>
      <c r="J94" s="129">
        <v>9323</v>
      </c>
      <c r="K94" s="129">
        <v>9549</v>
      </c>
      <c r="L94" s="129">
        <v>2.4241124101684008E-2</v>
      </c>
      <c r="M94" s="129" t="s">
        <v>116</v>
      </c>
      <c r="N94" s="129" t="s">
        <v>116</v>
      </c>
      <c r="O94" s="129" t="s">
        <v>116</v>
      </c>
      <c r="P94" s="129">
        <v>3452</v>
      </c>
      <c r="Q94" s="129">
        <v>3595</v>
      </c>
      <c r="R94" s="129">
        <v>4.1425260718424103E-2</v>
      </c>
      <c r="S94" s="129">
        <v>763</v>
      </c>
      <c r="T94" s="129">
        <v>790</v>
      </c>
      <c r="U94" s="129">
        <v>3.5386631716906945E-2</v>
      </c>
      <c r="V94" s="129" t="s">
        <v>116</v>
      </c>
      <c r="W94" s="129" t="s">
        <v>116</v>
      </c>
      <c r="X94" s="129" t="s">
        <v>116</v>
      </c>
      <c r="Y94" s="129">
        <v>1628</v>
      </c>
      <c r="Z94" s="129">
        <v>1726</v>
      </c>
      <c r="AA94" s="129">
        <v>6.0196560196560195E-2</v>
      </c>
      <c r="AB94" s="129">
        <v>3525</v>
      </c>
      <c r="AC94" s="129">
        <v>3477</v>
      </c>
      <c r="AD94" s="129">
        <v>-1.3617021276595745E-2</v>
      </c>
      <c r="AE94" s="129" t="s">
        <v>116</v>
      </c>
      <c r="AF94" s="129" t="s">
        <v>116</v>
      </c>
      <c r="AG94" s="129" t="s">
        <v>116</v>
      </c>
      <c r="AH94" s="129" t="s">
        <v>116</v>
      </c>
      <c r="AI94" s="129" t="s">
        <v>116</v>
      </c>
      <c r="AJ94" s="129" t="s">
        <v>116</v>
      </c>
      <c r="AK94" s="129">
        <v>8</v>
      </c>
      <c r="AL94" s="129">
        <v>8</v>
      </c>
      <c r="AM94" s="129">
        <v>0</v>
      </c>
    </row>
    <row r="95" spans="9:39" ht="12.75" customHeight="1" x14ac:dyDescent="0.25">
      <c r="I95" s="129" t="s">
        <v>61</v>
      </c>
      <c r="J95" s="129">
        <v>12266</v>
      </c>
      <c r="K95" s="129">
        <v>12416</v>
      </c>
      <c r="L95" s="129">
        <v>1.2228925485080712E-2</v>
      </c>
      <c r="M95" s="129">
        <v>96</v>
      </c>
      <c r="N95" s="129">
        <v>95</v>
      </c>
      <c r="O95" s="129">
        <v>-1.0416666666666666E-2</v>
      </c>
      <c r="P95" s="129">
        <v>1186</v>
      </c>
      <c r="Q95" s="129">
        <v>1224</v>
      </c>
      <c r="R95" s="129">
        <v>3.2040472175379427E-2</v>
      </c>
      <c r="S95" s="129">
        <v>1448</v>
      </c>
      <c r="T95" s="129">
        <v>1474</v>
      </c>
      <c r="U95" s="129">
        <v>1.7955801104972375E-2</v>
      </c>
      <c r="V95" s="129" t="s">
        <v>116</v>
      </c>
      <c r="W95" s="129" t="s">
        <v>116</v>
      </c>
      <c r="X95" s="129" t="s">
        <v>116</v>
      </c>
      <c r="Y95" s="129">
        <v>3503</v>
      </c>
      <c r="Z95" s="129">
        <v>3650</v>
      </c>
      <c r="AA95" s="129">
        <v>4.196403083071653E-2</v>
      </c>
      <c r="AB95" s="129">
        <v>6149</v>
      </c>
      <c r="AC95" s="129">
        <v>6059</v>
      </c>
      <c r="AD95" s="129">
        <v>-1.4636526264433241E-2</v>
      </c>
      <c r="AE95" s="129" t="s">
        <v>116</v>
      </c>
      <c r="AF95" s="129" t="s">
        <v>116</v>
      </c>
      <c r="AG95" s="129" t="s">
        <v>116</v>
      </c>
      <c r="AH95" s="129" t="s">
        <v>116</v>
      </c>
      <c r="AI95" s="129" t="s">
        <v>116</v>
      </c>
      <c r="AJ95" s="129" t="s">
        <v>116</v>
      </c>
      <c r="AK95" s="129" t="s">
        <v>116</v>
      </c>
      <c r="AL95" s="129" t="s">
        <v>116</v>
      </c>
      <c r="AM95" s="129" t="s">
        <v>116</v>
      </c>
    </row>
    <row r="96" spans="9:39" ht="12.75" customHeight="1" x14ac:dyDescent="0.25">
      <c r="I96" s="129" t="s">
        <v>62</v>
      </c>
      <c r="J96" s="129">
        <v>8334</v>
      </c>
      <c r="K96" s="129">
        <v>8432</v>
      </c>
      <c r="L96" s="129">
        <v>1.175905927525798E-2</v>
      </c>
      <c r="M96" s="129">
        <v>33</v>
      </c>
      <c r="N96" s="129">
        <v>33</v>
      </c>
      <c r="O96" s="129">
        <v>0</v>
      </c>
      <c r="P96" s="129">
        <v>1633</v>
      </c>
      <c r="Q96" s="129">
        <v>1696</v>
      </c>
      <c r="R96" s="129">
        <v>3.8579301898346602E-2</v>
      </c>
      <c r="S96" s="129">
        <v>332</v>
      </c>
      <c r="T96" s="129">
        <v>332</v>
      </c>
      <c r="U96" s="129">
        <v>0</v>
      </c>
      <c r="V96" s="129" t="s">
        <v>116</v>
      </c>
      <c r="W96" s="129" t="s">
        <v>116</v>
      </c>
      <c r="X96" s="129" t="s">
        <v>116</v>
      </c>
      <c r="Y96" s="129">
        <v>1201</v>
      </c>
      <c r="Z96" s="129">
        <v>1228</v>
      </c>
      <c r="AA96" s="129">
        <v>2.2481265611990008E-2</v>
      </c>
      <c r="AB96" s="129">
        <v>5187</v>
      </c>
      <c r="AC96" s="129">
        <v>5190</v>
      </c>
      <c r="AD96" s="129">
        <v>5.7836899942163096E-4</v>
      </c>
      <c r="AE96" s="129" t="s">
        <v>116</v>
      </c>
      <c r="AF96" s="129" t="s">
        <v>116</v>
      </c>
      <c r="AG96" s="129" t="s">
        <v>116</v>
      </c>
      <c r="AH96" s="129" t="s">
        <v>116</v>
      </c>
      <c r="AI96" s="129" t="s">
        <v>116</v>
      </c>
      <c r="AJ96" s="129" t="s">
        <v>116</v>
      </c>
      <c r="AK96" s="129" t="s">
        <v>116</v>
      </c>
      <c r="AL96" s="129" t="s">
        <v>116</v>
      </c>
      <c r="AM96" s="129" t="s">
        <v>116</v>
      </c>
    </row>
    <row r="97" spans="9:39" ht="12.75" customHeight="1" x14ac:dyDescent="0.25">
      <c r="I97" s="129" t="s">
        <v>63</v>
      </c>
      <c r="J97" s="129">
        <v>3496</v>
      </c>
      <c r="K97" s="129">
        <v>3651</v>
      </c>
      <c r="L97" s="129">
        <v>4.4336384439359271E-2</v>
      </c>
      <c r="M97" s="129">
        <v>55</v>
      </c>
      <c r="N97" s="129">
        <v>56</v>
      </c>
      <c r="O97" s="129">
        <v>1.8181818181818181E-2</v>
      </c>
      <c r="P97" s="129">
        <v>1924</v>
      </c>
      <c r="Q97" s="129">
        <v>2018</v>
      </c>
      <c r="R97" s="129">
        <v>4.8856548856548859E-2</v>
      </c>
      <c r="S97" s="129">
        <v>710</v>
      </c>
      <c r="T97" s="129">
        <v>737</v>
      </c>
      <c r="U97" s="129">
        <v>3.8028169014084505E-2</v>
      </c>
      <c r="V97" s="129" t="s">
        <v>116</v>
      </c>
      <c r="W97" s="129" t="s">
        <v>116</v>
      </c>
      <c r="X97" s="129" t="s">
        <v>116</v>
      </c>
      <c r="Y97" s="129">
        <v>179</v>
      </c>
      <c r="Z97" s="129">
        <v>182</v>
      </c>
      <c r="AA97" s="129">
        <v>1.6759776536312849E-2</v>
      </c>
      <c r="AB97" s="129">
        <v>645</v>
      </c>
      <c r="AC97" s="129">
        <v>671</v>
      </c>
      <c r="AD97" s="129">
        <v>4.0310077519379844E-2</v>
      </c>
      <c r="AE97" s="129" t="s">
        <v>116</v>
      </c>
      <c r="AF97" s="129" t="s">
        <v>116</v>
      </c>
      <c r="AG97" s="129" t="s">
        <v>116</v>
      </c>
      <c r="AH97" s="129" t="s">
        <v>116</v>
      </c>
      <c r="AI97" s="129" t="s">
        <v>116</v>
      </c>
      <c r="AJ97" s="129" t="s">
        <v>116</v>
      </c>
      <c r="AK97" s="129" t="s">
        <v>116</v>
      </c>
      <c r="AL97" s="129" t="s">
        <v>116</v>
      </c>
      <c r="AM97" s="129" t="s">
        <v>116</v>
      </c>
    </row>
    <row r="98" spans="9:39" ht="12.75" customHeight="1" x14ac:dyDescent="0.25">
      <c r="I98" s="129" t="s">
        <v>64</v>
      </c>
      <c r="J98" s="129">
        <v>8964</v>
      </c>
      <c r="K98" s="129">
        <v>9248</v>
      </c>
      <c r="L98" s="129">
        <v>3.1682284694332888E-2</v>
      </c>
      <c r="M98" s="129">
        <v>57</v>
      </c>
      <c r="N98" s="129">
        <v>61</v>
      </c>
      <c r="O98" s="129">
        <v>7.0175438596491224E-2</v>
      </c>
      <c r="P98" s="129">
        <v>2662</v>
      </c>
      <c r="Q98" s="129">
        <v>2756</v>
      </c>
      <c r="R98" s="129">
        <v>3.5311795642374154E-2</v>
      </c>
      <c r="S98" s="129">
        <v>2571</v>
      </c>
      <c r="T98" s="129">
        <v>2584</v>
      </c>
      <c r="U98" s="129">
        <v>5.0563982886036559E-3</v>
      </c>
      <c r="V98" s="129" t="s">
        <v>116</v>
      </c>
      <c r="W98" s="129" t="s">
        <v>116</v>
      </c>
      <c r="X98" s="129" t="s">
        <v>116</v>
      </c>
      <c r="Y98" s="129">
        <v>981</v>
      </c>
      <c r="Z98" s="129">
        <v>1038</v>
      </c>
      <c r="AA98" s="129">
        <v>5.8103975535168197E-2</v>
      </c>
      <c r="AB98" s="129">
        <v>2763</v>
      </c>
      <c r="AC98" s="129">
        <v>2875</v>
      </c>
      <c r="AD98" s="129">
        <v>4.0535649656170826E-2</v>
      </c>
      <c r="AE98" s="129" t="s">
        <v>116</v>
      </c>
      <c r="AF98" s="129" t="s">
        <v>116</v>
      </c>
      <c r="AG98" s="129" t="s">
        <v>116</v>
      </c>
      <c r="AH98" s="129" t="s">
        <v>116</v>
      </c>
      <c r="AI98" s="129" t="s">
        <v>116</v>
      </c>
      <c r="AJ98" s="129" t="s">
        <v>116</v>
      </c>
      <c r="AK98" s="129" t="s">
        <v>116</v>
      </c>
      <c r="AL98" s="129" t="s">
        <v>116</v>
      </c>
      <c r="AM98" s="129" t="s">
        <v>116</v>
      </c>
    </row>
    <row r="99" spans="9:39" ht="12.75" customHeight="1" x14ac:dyDescent="0.25">
      <c r="I99" s="129" t="s">
        <v>65</v>
      </c>
      <c r="J99" s="129">
        <v>1409</v>
      </c>
      <c r="K99" s="129">
        <v>1461</v>
      </c>
      <c r="L99" s="129">
        <v>3.6905606813342796E-2</v>
      </c>
      <c r="M99" s="129">
        <v>5</v>
      </c>
      <c r="N99" s="129">
        <v>5</v>
      </c>
      <c r="O99" s="129">
        <v>0</v>
      </c>
      <c r="P99" s="129">
        <v>482</v>
      </c>
      <c r="Q99" s="129">
        <v>498</v>
      </c>
      <c r="R99" s="129">
        <v>3.3195020746887967E-2</v>
      </c>
      <c r="S99" s="129">
        <v>392</v>
      </c>
      <c r="T99" s="129">
        <v>406</v>
      </c>
      <c r="U99" s="129">
        <v>3.5714285714285712E-2</v>
      </c>
      <c r="V99" s="129" t="s">
        <v>116</v>
      </c>
      <c r="W99" s="129" t="s">
        <v>116</v>
      </c>
      <c r="X99" s="129" t="s">
        <v>116</v>
      </c>
      <c r="Y99" s="129">
        <v>237</v>
      </c>
      <c r="Z99" s="129">
        <v>244</v>
      </c>
      <c r="AA99" s="129">
        <v>2.9535864978902954E-2</v>
      </c>
      <c r="AB99" s="129">
        <v>294</v>
      </c>
      <c r="AC99" s="129">
        <v>307</v>
      </c>
      <c r="AD99" s="129">
        <v>4.4217687074829932E-2</v>
      </c>
      <c r="AE99" s="129" t="s">
        <v>116</v>
      </c>
      <c r="AF99" s="129" t="s">
        <v>116</v>
      </c>
      <c r="AG99" s="129" t="s">
        <v>116</v>
      </c>
      <c r="AH99" s="129" t="s">
        <v>116</v>
      </c>
      <c r="AI99" s="129" t="s">
        <v>116</v>
      </c>
      <c r="AJ99" s="129" t="s">
        <v>116</v>
      </c>
      <c r="AK99" s="129">
        <v>8</v>
      </c>
      <c r="AL99" s="129">
        <v>8</v>
      </c>
      <c r="AM99" s="129">
        <v>0</v>
      </c>
    </row>
    <row r="100" spans="9:39" ht="12.75" customHeight="1" x14ac:dyDescent="0.25">
      <c r="I100" s="129" t="s">
        <v>66</v>
      </c>
      <c r="J100" s="129">
        <v>2980</v>
      </c>
      <c r="K100" s="129">
        <v>3048</v>
      </c>
      <c r="L100" s="129">
        <v>2.2818791946308724E-2</v>
      </c>
      <c r="M100" s="129">
        <v>13</v>
      </c>
      <c r="N100" s="129">
        <v>15</v>
      </c>
      <c r="O100" s="129">
        <v>0.15384615384615385</v>
      </c>
      <c r="P100" s="129">
        <v>1210</v>
      </c>
      <c r="Q100" s="129">
        <v>1234</v>
      </c>
      <c r="R100" s="129">
        <v>1.9834710743801654E-2</v>
      </c>
      <c r="S100" s="129">
        <v>523</v>
      </c>
      <c r="T100" s="129">
        <v>541</v>
      </c>
      <c r="U100" s="129">
        <v>3.4416826003824091E-2</v>
      </c>
      <c r="V100" s="129" t="s">
        <v>116</v>
      </c>
      <c r="W100" s="129" t="s">
        <v>116</v>
      </c>
      <c r="X100" s="129" t="s">
        <v>116</v>
      </c>
      <c r="Y100" s="129">
        <v>288</v>
      </c>
      <c r="Z100" s="129">
        <v>301</v>
      </c>
      <c r="AA100" s="129">
        <v>4.5138888888888888E-2</v>
      </c>
      <c r="AB100" s="129">
        <v>971</v>
      </c>
      <c r="AC100" s="129">
        <v>975</v>
      </c>
      <c r="AD100" s="129">
        <v>4.1194644696189494E-3</v>
      </c>
      <c r="AE100" s="129" t="s">
        <v>116</v>
      </c>
      <c r="AF100" s="129" t="s">
        <v>116</v>
      </c>
      <c r="AG100" s="129" t="s">
        <v>116</v>
      </c>
      <c r="AH100" s="129" t="s">
        <v>116</v>
      </c>
      <c r="AI100" s="129" t="s">
        <v>116</v>
      </c>
      <c r="AJ100" s="129" t="s">
        <v>116</v>
      </c>
      <c r="AK100" s="129" t="s">
        <v>116</v>
      </c>
      <c r="AL100" s="129" t="s">
        <v>116</v>
      </c>
      <c r="AM100" s="129" t="s">
        <v>116</v>
      </c>
    </row>
    <row r="101" spans="9:39" ht="12.75" customHeight="1" x14ac:dyDescent="0.25">
      <c r="I101" s="129" t="s">
        <v>67</v>
      </c>
      <c r="J101" s="129">
        <v>2425</v>
      </c>
      <c r="K101" s="129">
        <v>2379</v>
      </c>
      <c r="L101" s="129">
        <v>-1.8969072164948454E-2</v>
      </c>
      <c r="M101" s="129" t="s">
        <v>116</v>
      </c>
      <c r="N101" s="129" t="s">
        <v>116</v>
      </c>
      <c r="O101" s="129" t="s">
        <v>116</v>
      </c>
      <c r="P101" s="129">
        <v>130</v>
      </c>
      <c r="Q101" s="129">
        <v>129</v>
      </c>
      <c r="R101" s="129">
        <v>-7.6923076923076927E-3</v>
      </c>
      <c r="S101" s="129">
        <v>70</v>
      </c>
      <c r="T101" s="129">
        <v>69</v>
      </c>
      <c r="U101" s="129">
        <v>-1.4285714285714285E-2</v>
      </c>
      <c r="V101" s="129" t="s">
        <v>116</v>
      </c>
      <c r="W101" s="129" t="s">
        <v>116</v>
      </c>
      <c r="X101" s="129" t="s">
        <v>116</v>
      </c>
      <c r="Y101" s="129">
        <v>242</v>
      </c>
      <c r="Z101" s="129">
        <v>266</v>
      </c>
      <c r="AA101" s="129">
        <v>9.9173553719008267E-2</v>
      </c>
      <c r="AB101" s="129">
        <v>1946</v>
      </c>
      <c r="AC101" s="129">
        <v>1876</v>
      </c>
      <c r="AD101" s="129">
        <v>-3.5971223021582732E-2</v>
      </c>
      <c r="AE101" s="129" t="s">
        <v>116</v>
      </c>
      <c r="AF101" s="129" t="s">
        <v>116</v>
      </c>
      <c r="AG101" s="129" t="s">
        <v>116</v>
      </c>
      <c r="AH101" s="129" t="s">
        <v>116</v>
      </c>
      <c r="AI101" s="129" t="s">
        <v>116</v>
      </c>
      <c r="AJ101" s="129" t="s">
        <v>116</v>
      </c>
      <c r="AK101" s="129">
        <v>43</v>
      </c>
      <c r="AL101" s="129">
        <v>44</v>
      </c>
      <c r="AM101" s="129">
        <v>2.3255813953488372E-2</v>
      </c>
    </row>
    <row r="102" spans="9:39" ht="12.75" customHeight="1" x14ac:dyDescent="0.25">
      <c r="I102" s="129" t="s">
        <v>68</v>
      </c>
      <c r="J102" s="129">
        <v>1596</v>
      </c>
      <c r="K102" s="129">
        <v>1663</v>
      </c>
      <c r="L102" s="129">
        <v>4.1979949874686714E-2</v>
      </c>
      <c r="M102" s="129">
        <v>1</v>
      </c>
      <c r="N102" s="129">
        <v>1</v>
      </c>
      <c r="O102" s="129">
        <v>0</v>
      </c>
      <c r="P102" s="129">
        <v>415</v>
      </c>
      <c r="Q102" s="129">
        <v>431</v>
      </c>
      <c r="R102" s="129">
        <v>3.8554216867469883E-2</v>
      </c>
      <c r="S102" s="129">
        <v>28</v>
      </c>
      <c r="T102" s="129">
        <v>28</v>
      </c>
      <c r="U102" s="129">
        <v>0</v>
      </c>
      <c r="V102" s="129" t="s">
        <v>116</v>
      </c>
      <c r="W102" s="129" t="s">
        <v>116</v>
      </c>
      <c r="X102" s="129" t="s">
        <v>116</v>
      </c>
      <c r="Y102" s="129">
        <v>388</v>
      </c>
      <c r="Z102" s="129">
        <v>456</v>
      </c>
      <c r="AA102" s="129">
        <v>0.17525773195876287</v>
      </c>
      <c r="AB102" s="129">
        <v>772</v>
      </c>
      <c r="AC102" s="129">
        <v>757</v>
      </c>
      <c r="AD102" s="129">
        <v>-1.9430051813471502E-2</v>
      </c>
      <c r="AE102" s="129" t="s">
        <v>116</v>
      </c>
      <c r="AF102" s="129" t="s">
        <v>116</v>
      </c>
      <c r="AG102" s="129" t="s">
        <v>116</v>
      </c>
      <c r="AH102" s="129" t="s">
        <v>116</v>
      </c>
      <c r="AI102" s="129" t="s">
        <v>116</v>
      </c>
      <c r="AJ102" s="129" t="s">
        <v>116</v>
      </c>
      <c r="AK102" s="129" t="s">
        <v>116</v>
      </c>
      <c r="AL102" s="129" t="s">
        <v>116</v>
      </c>
      <c r="AM102" s="129" t="s">
        <v>116</v>
      </c>
    </row>
    <row r="103" spans="9:39" ht="12.75" customHeight="1" x14ac:dyDescent="0.25">
      <c r="I103" s="129" t="s">
        <v>69</v>
      </c>
      <c r="J103" s="129">
        <v>10785</v>
      </c>
      <c r="K103" s="129">
        <v>10679</v>
      </c>
      <c r="L103" s="129">
        <v>-9.8284654612888264E-3</v>
      </c>
      <c r="M103" s="129">
        <v>2</v>
      </c>
      <c r="N103" s="129">
        <v>2</v>
      </c>
      <c r="O103" s="129">
        <v>0</v>
      </c>
      <c r="P103" s="129">
        <v>1782</v>
      </c>
      <c r="Q103" s="129">
        <v>1834</v>
      </c>
      <c r="R103" s="129">
        <v>2.9180695847362513E-2</v>
      </c>
      <c r="S103" s="129">
        <v>478</v>
      </c>
      <c r="T103" s="129">
        <v>518</v>
      </c>
      <c r="U103" s="129">
        <v>8.3682008368200833E-2</v>
      </c>
      <c r="V103" s="129">
        <v>1</v>
      </c>
      <c r="W103" s="129">
        <v>2</v>
      </c>
      <c r="X103" s="129">
        <v>1</v>
      </c>
      <c r="Y103" s="129">
        <v>606</v>
      </c>
      <c r="Z103" s="129">
        <v>645</v>
      </c>
      <c r="AA103" s="129">
        <v>6.4356435643564358E-2</v>
      </c>
      <c r="AB103" s="129">
        <v>7953</v>
      </c>
      <c r="AC103" s="129">
        <v>7708</v>
      </c>
      <c r="AD103" s="129">
        <v>-3.0805985162831635E-2</v>
      </c>
      <c r="AE103" s="129" t="s">
        <v>116</v>
      </c>
      <c r="AF103" s="129" t="s">
        <v>116</v>
      </c>
      <c r="AG103" s="129" t="s">
        <v>116</v>
      </c>
      <c r="AH103" s="129" t="s">
        <v>116</v>
      </c>
      <c r="AI103" s="129" t="s">
        <v>116</v>
      </c>
      <c r="AJ103" s="129" t="s">
        <v>116</v>
      </c>
      <c r="AK103" s="129">
        <v>5</v>
      </c>
      <c r="AL103" s="129">
        <v>6</v>
      </c>
      <c r="AM103" s="129">
        <v>0.2</v>
      </c>
    </row>
    <row r="104" spans="9:39" ht="12.75" customHeight="1" x14ac:dyDescent="0.25">
      <c r="I104" s="129" t="s">
        <v>70</v>
      </c>
      <c r="J104" s="129">
        <v>1540</v>
      </c>
      <c r="K104" s="129">
        <v>1527</v>
      </c>
      <c r="L104" s="129">
        <v>-8.4415584415584409E-3</v>
      </c>
      <c r="M104" s="129">
        <v>1</v>
      </c>
      <c r="N104" s="129">
        <v>1</v>
      </c>
      <c r="O104" s="129">
        <v>0</v>
      </c>
      <c r="P104" s="129">
        <v>499</v>
      </c>
      <c r="Q104" s="129">
        <v>506</v>
      </c>
      <c r="R104" s="129">
        <v>1.4028056112224449E-2</v>
      </c>
      <c r="S104" s="129">
        <v>83</v>
      </c>
      <c r="T104" s="129">
        <v>84</v>
      </c>
      <c r="U104" s="129">
        <v>1.2048192771084338E-2</v>
      </c>
      <c r="V104" s="129" t="s">
        <v>116</v>
      </c>
      <c r="W104" s="129" t="s">
        <v>116</v>
      </c>
      <c r="X104" s="129" t="s">
        <v>116</v>
      </c>
      <c r="Y104" s="129">
        <v>221</v>
      </c>
      <c r="Z104" s="129">
        <v>234</v>
      </c>
      <c r="AA104" s="129">
        <v>5.8823529411764705E-2</v>
      </c>
      <c r="AB104" s="129">
        <v>754</v>
      </c>
      <c r="AC104" s="129">
        <v>715</v>
      </c>
      <c r="AD104" s="129">
        <v>-5.1724137931034482E-2</v>
      </c>
      <c r="AE104" s="129" t="s">
        <v>116</v>
      </c>
      <c r="AF104" s="129" t="s">
        <v>116</v>
      </c>
      <c r="AG104" s="129" t="s">
        <v>116</v>
      </c>
      <c r="AH104" s="129" t="s">
        <v>116</v>
      </c>
      <c r="AI104" s="129" t="s">
        <v>116</v>
      </c>
      <c r="AJ104" s="129" t="s">
        <v>116</v>
      </c>
      <c r="AK104" s="129">
        <v>1</v>
      </c>
      <c r="AL104" s="129">
        <v>0</v>
      </c>
      <c r="AM104" s="129">
        <v>-1</v>
      </c>
    </row>
    <row r="105" spans="9:39" ht="12.75" customHeight="1" x14ac:dyDescent="0.25">
      <c r="I105" s="129" t="s">
        <v>71</v>
      </c>
      <c r="J105" s="129">
        <v>22778</v>
      </c>
      <c r="K105" s="129">
        <v>23020</v>
      </c>
      <c r="L105" s="129">
        <v>1.0624286592325928E-2</v>
      </c>
      <c r="M105" s="129">
        <v>14</v>
      </c>
      <c r="N105" s="129">
        <v>19</v>
      </c>
      <c r="O105" s="129">
        <v>0.35714285714285715</v>
      </c>
      <c r="P105" s="129">
        <v>1200</v>
      </c>
      <c r="Q105" s="129">
        <v>1209</v>
      </c>
      <c r="R105" s="129">
        <v>7.4999999999999997E-3</v>
      </c>
      <c r="S105" s="129">
        <v>2440</v>
      </c>
      <c r="T105" s="129">
        <v>2451</v>
      </c>
      <c r="U105" s="129">
        <v>4.5081967213114757E-3</v>
      </c>
      <c r="V105" s="129">
        <v>3</v>
      </c>
      <c r="W105" s="129">
        <v>3</v>
      </c>
      <c r="X105" s="129">
        <v>0</v>
      </c>
      <c r="Y105" s="129">
        <v>3462</v>
      </c>
      <c r="Z105" s="129">
        <v>3611</v>
      </c>
      <c r="AA105" s="129">
        <v>4.3038705950317738E-2</v>
      </c>
      <c r="AB105" s="129">
        <v>15768</v>
      </c>
      <c r="AC105" s="129">
        <v>15792</v>
      </c>
      <c r="AD105" s="129">
        <v>1.5220700152207001E-3</v>
      </c>
      <c r="AE105" s="129">
        <v>6</v>
      </c>
      <c r="AF105" s="129">
        <v>7</v>
      </c>
      <c r="AG105" s="129">
        <v>0.16666666666666666</v>
      </c>
      <c r="AH105" s="129" t="s">
        <v>116</v>
      </c>
      <c r="AI105" s="129" t="s">
        <v>116</v>
      </c>
      <c r="AJ105" s="129" t="s">
        <v>116</v>
      </c>
      <c r="AK105" s="129">
        <v>2</v>
      </c>
      <c r="AL105" s="129">
        <v>4</v>
      </c>
      <c r="AM105" s="129">
        <v>1</v>
      </c>
    </row>
    <row r="106" spans="9:39" ht="12.75" customHeight="1" x14ac:dyDescent="0.25">
      <c r="I106" s="129" t="s">
        <v>72</v>
      </c>
      <c r="J106" s="129">
        <v>12945</v>
      </c>
      <c r="K106" s="129">
        <v>13157</v>
      </c>
      <c r="L106" s="129">
        <v>1.6376979528775589E-2</v>
      </c>
      <c r="M106" s="129">
        <v>110</v>
      </c>
      <c r="N106" s="129">
        <v>157</v>
      </c>
      <c r="O106" s="129">
        <v>0.42727272727272725</v>
      </c>
      <c r="P106" s="129">
        <v>3132</v>
      </c>
      <c r="Q106" s="129">
        <v>3227</v>
      </c>
      <c r="R106" s="129">
        <v>3.033205619412516E-2</v>
      </c>
      <c r="S106" s="129">
        <v>851</v>
      </c>
      <c r="T106" s="129">
        <v>860</v>
      </c>
      <c r="U106" s="129">
        <v>1.0575793184488837E-2</v>
      </c>
      <c r="V106" s="129" t="s">
        <v>116</v>
      </c>
      <c r="W106" s="129" t="s">
        <v>116</v>
      </c>
      <c r="X106" s="129" t="s">
        <v>116</v>
      </c>
      <c r="Y106" s="129">
        <v>4168</v>
      </c>
      <c r="Z106" s="129">
        <v>4259</v>
      </c>
      <c r="AA106" s="129">
        <v>2.1833013435700575E-2</v>
      </c>
      <c r="AB106" s="129">
        <v>4767</v>
      </c>
      <c r="AC106" s="129">
        <v>4721</v>
      </c>
      <c r="AD106" s="129">
        <v>-9.6496748479127335E-3</v>
      </c>
      <c r="AE106" s="129" t="s">
        <v>116</v>
      </c>
      <c r="AF106" s="129" t="s">
        <v>116</v>
      </c>
      <c r="AG106" s="129" t="s">
        <v>116</v>
      </c>
      <c r="AH106" s="129" t="s">
        <v>116</v>
      </c>
      <c r="AI106" s="129" t="s">
        <v>116</v>
      </c>
      <c r="AJ106" s="129" t="s">
        <v>116</v>
      </c>
      <c r="AK106" s="129" t="s">
        <v>116</v>
      </c>
      <c r="AL106" s="129" t="s">
        <v>116</v>
      </c>
      <c r="AM106" s="129" t="s">
        <v>116</v>
      </c>
    </row>
    <row r="107" spans="9:39" ht="12.75" customHeight="1" x14ac:dyDescent="0.25">
      <c r="I107" s="129" t="s">
        <v>73</v>
      </c>
      <c r="J107" s="129">
        <v>1117</v>
      </c>
      <c r="K107" s="129">
        <v>1147</v>
      </c>
      <c r="L107" s="129">
        <v>2.685765443151298E-2</v>
      </c>
      <c r="M107" s="129">
        <v>3</v>
      </c>
      <c r="N107" s="129">
        <v>4</v>
      </c>
      <c r="O107" s="129">
        <v>0.33333333333333331</v>
      </c>
      <c r="P107" s="129">
        <v>432</v>
      </c>
      <c r="Q107" s="129">
        <v>441</v>
      </c>
      <c r="R107" s="129">
        <v>2.0833333333333332E-2</v>
      </c>
      <c r="S107" s="129">
        <v>32</v>
      </c>
      <c r="T107" s="129">
        <v>33</v>
      </c>
      <c r="U107" s="129">
        <v>3.125E-2</v>
      </c>
      <c r="V107" s="129" t="s">
        <v>116</v>
      </c>
      <c r="W107" s="129" t="s">
        <v>116</v>
      </c>
      <c r="X107" s="129" t="s">
        <v>116</v>
      </c>
      <c r="Y107" s="129">
        <v>236</v>
      </c>
      <c r="Z107" s="129">
        <v>242</v>
      </c>
      <c r="AA107" s="129">
        <v>2.5423728813559324E-2</v>
      </c>
      <c r="AB107" s="129">
        <v>422</v>
      </c>
      <c r="AC107" s="129">
        <v>434</v>
      </c>
      <c r="AD107" s="129">
        <v>2.843601895734597E-2</v>
      </c>
      <c r="AE107" s="129" t="s">
        <v>116</v>
      </c>
      <c r="AF107" s="129" t="s">
        <v>116</v>
      </c>
      <c r="AG107" s="129" t="s">
        <v>116</v>
      </c>
      <c r="AH107" s="129" t="s">
        <v>116</v>
      </c>
      <c r="AI107" s="129" t="s">
        <v>116</v>
      </c>
      <c r="AJ107" s="129" t="s">
        <v>116</v>
      </c>
      <c r="AK107" s="129" t="s">
        <v>116</v>
      </c>
      <c r="AL107" s="129" t="s">
        <v>116</v>
      </c>
      <c r="AM107" s="129" t="s">
        <v>116</v>
      </c>
    </row>
    <row r="108" spans="9:39" ht="12.75" customHeight="1" x14ac:dyDescent="0.25">
      <c r="I108" s="129" t="s">
        <v>74</v>
      </c>
      <c r="J108" s="129">
        <v>15986</v>
      </c>
      <c r="K108" s="129">
        <v>16263</v>
      </c>
      <c r="L108" s="129">
        <v>1.7327661703990992E-2</v>
      </c>
      <c r="M108" s="129">
        <v>83</v>
      </c>
      <c r="N108" s="129">
        <v>87</v>
      </c>
      <c r="O108" s="129">
        <v>4.8192771084337352E-2</v>
      </c>
      <c r="P108" s="129">
        <v>1581</v>
      </c>
      <c r="Q108" s="129">
        <v>1654</v>
      </c>
      <c r="R108" s="129">
        <v>4.6173308032890575E-2</v>
      </c>
      <c r="S108" s="129">
        <v>1255</v>
      </c>
      <c r="T108" s="129">
        <v>1266</v>
      </c>
      <c r="U108" s="129">
        <v>8.7649402390438252E-3</v>
      </c>
      <c r="V108" s="129" t="s">
        <v>116</v>
      </c>
      <c r="W108" s="129" t="s">
        <v>116</v>
      </c>
      <c r="X108" s="129" t="s">
        <v>116</v>
      </c>
      <c r="Y108" s="129">
        <v>1692</v>
      </c>
      <c r="Z108" s="129">
        <v>1780</v>
      </c>
      <c r="AA108" s="129">
        <v>5.2009456264775412E-2</v>
      </c>
      <c r="AB108" s="129">
        <v>11244</v>
      </c>
      <c r="AC108" s="129">
        <v>11330</v>
      </c>
      <c r="AD108" s="129">
        <v>7.648523657061544E-3</v>
      </c>
      <c r="AE108" s="129" t="s">
        <v>116</v>
      </c>
      <c r="AF108" s="129" t="s">
        <v>116</v>
      </c>
      <c r="AG108" s="129" t="s">
        <v>116</v>
      </c>
      <c r="AH108" s="129" t="s">
        <v>116</v>
      </c>
      <c r="AI108" s="129" t="s">
        <v>116</v>
      </c>
      <c r="AJ108" s="129" t="s">
        <v>116</v>
      </c>
      <c r="AK108" s="129">
        <v>226</v>
      </c>
      <c r="AL108" s="129">
        <v>222</v>
      </c>
      <c r="AM108" s="129">
        <v>-1.7699115044247787E-2</v>
      </c>
    </row>
    <row r="109" spans="9:39" ht="12.75" customHeight="1" x14ac:dyDescent="0.25">
      <c r="I109" s="129" t="s">
        <v>157</v>
      </c>
      <c r="J109" s="129">
        <v>4362</v>
      </c>
      <c r="K109" s="129">
        <v>4518</v>
      </c>
      <c r="L109" s="129">
        <v>3.5763411279229711E-2</v>
      </c>
      <c r="M109" s="129">
        <v>33</v>
      </c>
      <c r="N109" s="129">
        <v>46</v>
      </c>
      <c r="O109" s="129">
        <v>0.39393939393939392</v>
      </c>
      <c r="P109" s="129">
        <v>1501</v>
      </c>
      <c r="Q109" s="129">
        <v>1553</v>
      </c>
      <c r="R109" s="129">
        <v>3.4643570952698204E-2</v>
      </c>
      <c r="S109" s="129">
        <v>1260</v>
      </c>
      <c r="T109" s="129">
        <v>1281</v>
      </c>
      <c r="U109" s="129">
        <v>1.6666666666666666E-2</v>
      </c>
      <c r="V109" s="129" t="s">
        <v>116</v>
      </c>
      <c r="W109" s="129" t="s">
        <v>116</v>
      </c>
      <c r="X109" s="129" t="s">
        <v>116</v>
      </c>
      <c r="Y109" s="129">
        <v>544</v>
      </c>
      <c r="Z109" s="129">
        <v>575</v>
      </c>
      <c r="AA109" s="129">
        <v>5.6985294117647058E-2</v>
      </c>
      <c r="AB109" s="129">
        <v>1071</v>
      </c>
      <c r="AC109" s="129">
        <v>1105</v>
      </c>
      <c r="AD109" s="129">
        <v>3.1746031746031744E-2</v>
      </c>
      <c r="AE109" s="129" t="s">
        <v>116</v>
      </c>
      <c r="AF109" s="129" t="s">
        <v>116</v>
      </c>
      <c r="AG109" s="129" t="s">
        <v>116</v>
      </c>
      <c r="AH109" s="129" t="s">
        <v>116</v>
      </c>
      <c r="AI109" s="129" t="s">
        <v>116</v>
      </c>
      <c r="AJ109" s="129" t="s">
        <v>116</v>
      </c>
      <c r="AK109" s="129" t="s">
        <v>116</v>
      </c>
      <c r="AL109" s="129" t="s">
        <v>116</v>
      </c>
      <c r="AM109" s="129" t="s">
        <v>116</v>
      </c>
    </row>
    <row r="110" spans="9:39" ht="12.75" customHeight="1" x14ac:dyDescent="0.25">
      <c r="I110" s="129" t="s">
        <v>76</v>
      </c>
      <c r="J110" s="129">
        <v>5069</v>
      </c>
      <c r="K110" s="129">
        <v>5185</v>
      </c>
      <c r="L110" s="129">
        <v>2.2884198066679819E-2</v>
      </c>
      <c r="M110" s="129">
        <v>8</v>
      </c>
      <c r="N110" s="129">
        <v>8</v>
      </c>
      <c r="O110" s="129">
        <v>0</v>
      </c>
      <c r="P110" s="129">
        <v>1089</v>
      </c>
      <c r="Q110" s="129">
        <v>1124</v>
      </c>
      <c r="R110" s="129">
        <v>3.2139577594123052E-2</v>
      </c>
      <c r="S110" s="129">
        <v>198</v>
      </c>
      <c r="T110" s="129">
        <v>207</v>
      </c>
      <c r="U110" s="129">
        <v>4.5454545454545456E-2</v>
      </c>
      <c r="V110" s="129" t="s">
        <v>116</v>
      </c>
      <c r="W110" s="129" t="s">
        <v>116</v>
      </c>
      <c r="X110" s="129" t="s">
        <v>116</v>
      </c>
      <c r="Y110" s="129">
        <v>1287</v>
      </c>
      <c r="Z110" s="129">
        <v>1363</v>
      </c>
      <c r="AA110" s="129">
        <v>5.9052059052059055E-2</v>
      </c>
      <c r="AB110" s="129">
        <v>2516</v>
      </c>
      <c r="AC110" s="129">
        <v>2502</v>
      </c>
      <c r="AD110" s="129">
        <v>-5.5643879173290934E-3</v>
      </c>
      <c r="AE110" s="129" t="s">
        <v>116</v>
      </c>
      <c r="AF110" s="129" t="s">
        <v>116</v>
      </c>
      <c r="AG110" s="129" t="s">
        <v>116</v>
      </c>
      <c r="AH110" s="129" t="s">
        <v>116</v>
      </c>
      <c r="AI110" s="129" t="s">
        <v>116</v>
      </c>
      <c r="AJ110" s="129" t="s">
        <v>116</v>
      </c>
      <c r="AK110" s="129" t="s">
        <v>116</v>
      </c>
      <c r="AL110" s="129" t="s">
        <v>116</v>
      </c>
      <c r="AM110" s="129" t="s">
        <v>116</v>
      </c>
    </row>
    <row r="111" spans="9:39" ht="12.75" customHeight="1" x14ac:dyDescent="0.25">
      <c r="I111" s="129" t="s">
        <v>77</v>
      </c>
      <c r="J111" s="129">
        <v>16421</v>
      </c>
      <c r="K111" s="129">
        <v>16469</v>
      </c>
      <c r="L111" s="129">
        <v>2.9230862919432435E-3</v>
      </c>
      <c r="M111" s="129">
        <v>80</v>
      </c>
      <c r="N111" s="129">
        <v>80</v>
      </c>
      <c r="O111" s="129">
        <v>0</v>
      </c>
      <c r="P111" s="129">
        <v>4141</v>
      </c>
      <c r="Q111" s="129">
        <v>4213</v>
      </c>
      <c r="R111" s="129">
        <v>1.738710456411495E-2</v>
      </c>
      <c r="S111" s="129">
        <v>1359</v>
      </c>
      <c r="T111" s="129">
        <v>1398</v>
      </c>
      <c r="U111" s="129">
        <v>2.8697571743929361E-2</v>
      </c>
      <c r="V111" s="129" t="s">
        <v>116</v>
      </c>
      <c r="W111" s="129" t="s">
        <v>116</v>
      </c>
      <c r="X111" s="129" t="s">
        <v>116</v>
      </c>
      <c r="Y111" s="129">
        <v>2371</v>
      </c>
      <c r="Z111" s="129">
        <v>2486</v>
      </c>
      <c r="AA111" s="129">
        <v>4.8502741459299871E-2</v>
      </c>
      <c r="AB111" s="129">
        <v>8590</v>
      </c>
      <c r="AC111" s="129">
        <v>8394</v>
      </c>
      <c r="AD111" s="129">
        <v>-2.2817229336437719E-2</v>
      </c>
      <c r="AE111" s="129" t="s">
        <v>116</v>
      </c>
      <c r="AF111" s="129" t="s">
        <v>116</v>
      </c>
      <c r="AG111" s="129" t="s">
        <v>116</v>
      </c>
      <c r="AH111" s="129" t="s">
        <v>116</v>
      </c>
      <c r="AI111" s="129" t="s">
        <v>116</v>
      </c>
      <c r="AJ111" s="129" t="s">
        <v>116</v>
      </c>
      <c r="AK111" s="129">
        <v>1</v>
      </c>
      <c r="AL111" s="129">
        <v>1</v>
      </c>
      <c r="AM111" s="129">
        <v>0</v>
      </c>
    </row>
    <row r="112" spans="9:39" ht="12.75" customHeight="1" x14ac:dyDescent="0.25">
      <c r="I112" s="129" t="s">
        <v>78</v>
      </c>
      <c r="J112" s="129">
        <v>669</v>
      </c>
      <c r="K112" s="129">
        <v>708</v>
      </c>
      <c r="L112" s="129">
        <v>5.829596412556054E-2</v>
      </c>
      <c r="M112" s="129">
        <v>5</v>
      </c>
      <c r="N112" s="129">
        <v>5</v>
      </c>
      <c r="O112" s="129">
        <v>0</v>
      </c>
      <c r="P112" s="129">
        <v>155</v>
      </c>
      <c r="Q112" s="129">
        <v>157</v>
      </c>
      <c r="R112" s="129">
        <v>1.2903225806451613E-2</v>
      </c>
      <c r="S112" s="129">
        <v>176</v>
      </c>
      <c r="T112" s="129">
        <v>185</v>
      </c>
      <c r="U112" s="129">
        <v>5.113636363636364E-2</v>
      </c>
      <c r="V112" s="129">
        <v>1</v>
      </c>
      <c r="W112" s="129">
        <v>1</v>
      </c>
      <c r="X112" s="129">
        <v>0</v>
      </c>
      <c r="Y112" s="129">
        <v>21</v>
      </c>
      <c r="Z112" s="129">
        <v>20</v>
      </c>
      <c r="AA112" s="129">
        <v>-4.7619047619047616E-2</v>
      </c>
      <c r="AB112" s="129">
        <v>52</v>
      </c>
      <c r="AC112" s="129">
        <v>51</v>
      </c>
      <c r="AD112" s="129">
        <v>-1.9230769230769232E-2</v>
      </c>
      <c r="AE112" s="129" t="s">
        <v>116</v>
      </c>
      <c r="AF112" s="129" t="s">
        <v>116</v>
      </c>
      <c r="AG112" s="129" t="s">
        <v>116</v>
      </c>
      <c r="AH112" s="129" t="s">
        <v>116</v>
      </c>
      <c r="AI112" s="129" t="s">
        <v>116</v>
      </c>
      <c r="AJ112" s="129" t="s">
        <v>116</v>
      </c>
      <c r="AK112" s="129">
        <v>261</v>
      </c>
      <c r="AL112" s="129">
        <v>291</v>
      </c>
      <c r="AM112" s="129">
        <v>0.11494252873563218</v>
      </c>
    </row>
    <row r="113" spans="9:39" ht="12.75" customHeight="1" x14ac:dyDescent="0.25">
      <c r="I113" s="129" t="s">
        <v>79</v>
      </c>
      <c r="J113" s="129">
        <v>1674</v>
      </c>
      <c r="K113" s="129">
        <v>1701</v>
      </c>
      <c r="L113" s="129">
        <v>1.6129032258064516E-2</v>
      </c>
      <c r="M113" s="129" t="s">
        <v>116</v>
      </c>
      <c r="N113" s="129" t="s">
        <v>116</v>
      </c>
      <c r="O113" s="129" t="s">
        <v>116</v>
      </c>
      <c r="P113" s="129">
        <v>315</v>
      </c>
      <c r="Q113" s="129">
        <v>329</v>
      </c>
      <c r="R113" s="129">
        <v>4.4444444444444446E-2</v>
      </c>
      <c r="S113" s="129">
        <v>233</v>
      </c>
      <c r="T113" s="129">
        <v>234</v>
      </c>
      <c r="U113" s="129">
        <v>4.2918454935622317E-3</v>
      </c>
      <c r="V113" s="129" t="s">
        <v>116</v>
      </c>
      <c r="W113" s="129" t="s">
        <v>116</v>
      </c>
      <c r="X113" s="129" t="s">
        <v>116</v>
      </c>
      <c r="Y113" s="129">
        <v>313</v>
      </c>
      <c r="Z113" s="129">
        <v>316</v>
      </c>
      <c r="AA113" s="129">
        <v>9.5846645367412137E-3</v>
      </c>
      <c r="AB113" s="129">
        <v>829</v>
      </c>
      <c r="AC113" s="129">
        <v>835</v>
      </c>
      <c r="AD113" s="129">
        <v>7.2376357056694813E-3</v>
      </c>
      <c r="AE113" s="129" t="s">
        <v>116</v>
      </c>
      <c r="AF113" s="129" t="s">
        <v>116</v>
      </c>
      <c r="AG113" s="129" t="s">
        <v>116</v>
      </c>
      <c r="AH113" s="129" t="s">
        <v>116</v>
      </c>
      <c r="AI113" s="129" t="s">
        <v>116</v>
      </c>
      <c r="AJ113" s="129" t="s">
        <v>116</v>
      </c>
      <c r="AK113" s="129" t="s">
        <v>116</v>
      </c>
      <c r="AL113" s="129" t="s">
        <v>116</v>
      </c>
      <c r="AM113" s="129" t="s">
        <v>116</v>
      </c>
    </row>
    <row r="114" spans="9:39" ht="12.75" customHeight="1" x14ac:dyDescent="0.25">
      <c r="I114" s="129" t="s">
        <v>158</v>
      </c>
      <c r="J114" s="129">
        <v>4616</v>
      </c>
      <c r="K114" s="129">
        <v>4627</v>
      </c>
      <c r="L114" s="129">
        <v>2.3830155979202771E-3</v>
      </c>
      <c r="M114" s="129">
        <v>44</v>
      </c>
      <c r="N114" s="129">
        <v>47</v>
      </c>
      <c r="O114" s="129">
        <v>6.8181818181818177E-2</v>
      </c>
      <c r="P114" s="129">
        <v>1610</v>
      </c>
      <c r="Q114" s="129">
        <v>1647</v>
      </c>
      <c r="R114" s="129">
        <v>2.2981366459627329E-2</v>
      </c>
      <c r="S114" s="129">
        <v>362</v>
      </c>
      <c r="T114" s="129">
        <v>363</v>
      </c>
      <c r="U114" s="129">
        <v>2.7624309392265192E-3</v>
      </c>
      <c r="V114" s="129" t="s">
        <v>116</v>
      </c>
      <c r="W114" s="129" t="s">
        <v>116</v>
      </c>
      <c r="X114" s="129" t="s">
        <v>116</v>
      </c>
      <c r="Y114" s="129">
        <v>774</v>
      </c>
      <c r="Z114" s="129">
        <v>832</v>
      </c>
      <c r="AA114" s="129">
        <v>7.4935400516795869E-2</v>
      </c>
      <c r="AB114" s="129">
        <v>1859</v>
      </c>
      <c r="AC114" s="129">
        <v>1764</v>
      </c>
      <c r="AD114" s="129">
        <v>-5.1102743410435719E-2</v>
      </c>
      <c r="AE114" s="129" t="s">
        <v>116</v>
      </c>
      <c r="AF114" s="129" t="s">
        <v>116</v>
      </c>
      <c r="AG114" s="129" t="s">
        <v>116</v>
      </c>
      <c r="AH114" s="129" t="s">
        <v>116</v>
      </c>
      <c r="AI114" s="129" t="s">
        <v>116</v>
      </c>
      <c r="AJ114" s="129" t="s">
        <v>116</v>
      </c>
      <c r="AK114" s="129" t="s">
        <v>116</v>
      </c>
      <c r="AL114" s="129" t="s">
        <v>116</v>
      </c>
      <c r="AM114" s="129" t="s">
        <v>116</v>
      </c>
    </row>
    <row r="115" spans="9:39" ht="12.75" customHeight="1" x14ac:dyDescent="0.25">
      <c r="I115" s="129" t="s">
        <v>82</v>
      </c>
      <c r="J115" s="129">
        <v>1348</v>
      </c>
      <c r="K115" s="129">
        <v>1420</v>
      </c>
      <c r="L115" s="129">
        <v>5.3412462908011868E-2</v>
      </c>
      <c r="M115" s="129">
        <v>7</v>
      </c>
      <c r="N115" s="129">
        <v>7</v>
      </c>
      <c r="O115" s="129">
        <v>0</v>
      </c>
      <c r="P115" s="129">
        <v>530</v>
      </c>
      <c r="Q115" s="129">
        <v>571</v>
      </c>
      <c r="R115" s="129">
        <v>7.7358490566037733E-2</v>
      </c>
      <c r="S115" s="129">
        <v>151</v>
      </c>
      <c r="T115" s="129">
        <v>158</v>
      </c>
      <c r="U115" s="129">
        <v>4.6357615894039736E-2</v>
      </c>
      <c r="V115" s="129" t="s">
        <v>116</v>
      </c>
      <c r="W115" s="129" t="s">
        <v>116</v>
      </c>
      <c r="X115" s="129" t="s">
        <v>116</v>
      </c>
      <c r="Y115" s="129">
        <v>202</v>
      </c>
      <c r="Z115" s="129">
        <v>218</v>
      </c>
      <c r="AA115" s="129">
        <v>7.9207920792079209E-2</v>
      </c>
      <c r="AB115" s="129">
        <v>469</v>
      </c>
      <c r="AC115" s="129">
        <v>475</v>
      </c>
      <c r="AD115" s="129">
        <v>1.279317697228145E-2</v>
      </c>
      <c r="AE115" s="129" t="s">
        <v>116</v>
      </c>
      <c r="AF115" s="129" t="s">
        <v>116</v>
      </c>
      <c r="AG115" s="129" t="s">
        <v>116</v>
      </c>
      <c r="AH115" s="129" t="s">
        <v>116</v>
      </c>
      <c r="AI115" s="129" t="s">
        <v>116</v>
      </c>
      <c r="AJ115" s="129" t="s">
        <v>116</v>
      </c>
      <c r="AK115" s="129" t="s">
        <v>116</v>
      </c>
      <c r="AL115" s="129" t="s">
        <v>116</v>
      </c>
      <c r="AM115" s="129" t="s">
        <v>116</v>
      </c>
    </row>
    <row r="116" spans="9:39" ht="12.75" customHeight="1" x14ac:dyDescent="0.25">
      <c r="I116" s="129" t="s">
        <v>83</v>
      </c>
      <c r="J116" s="129">
        <v>7790</v>
      </c>
      <c r="K116" s="129">
        <v>8029</v>
      </c>
      <c r="L116" s="129">
        <v>3.0680359435173297E-2</v>
      </c>
      <c r="M116" s="129">
        <v>59</v>
      </c>
      <c r="N116" s="129">
        <v>63</v>
      </c>
      <c r="O116" s="129">
        <v>6.7796610169491525E-2</v>
      </c>
      <c r="P116" s="129">
        <v>3135</v>
      </c>
      <c r="Q116" s="129">
        <v>3295</v>
      </c>
      <c r="R116" s="129">
        <v>5.1036682615629984E-2</v>
      </c>
      <c r="S116" s="129">
        <v>2293</v>
      </c>
      <c r="T116" s="129">
        <v>2296</v>
      </c>
      <c r="U116" s="129">
        <v>1.3083296990841692E-3</v>
      </c>
      <c r="V116" s="129" t="s">
        <v>116</v>
      </c>
      <c r="W116" s="129" t="s">
        <v>116</v>
      </c>
      <c r="X116" s="129" t="s">
        <v>116</v>
      </c>
      <c r="Y116" s="129">
        <v>851</v>
      </c>
      <c r="Z116" s="129">
        <v>900</v>
      </c>
      <c r="AA116" s="129">
        <v>5.7579318448883664E-2</v>
      </c>
      <c r="AB116" s="129">
        <v>1526</v>
      </c>
      <c r="AC116" s="129">
        <v>1530</v>
      </c>
      <c r="AD116" s="129">
        <v>2.6212319790301442E-3</v>
      </c>
      <c r="AE116" s="129" t="s">
        <v>116</v>
      </c>
      <c r="AF116" s="129" t="s">
        <v>116</v>
      </c>
      <c r="AG116" s="129" t="s">
        <v>116</v>
      </c>
      <c r="AH116" s="129" t="s">
        <v>116</v>
      </c>
      <c r="AI116" s="129" t="s">
        <v>116</v>
      </c>
      <c r="AJ116" s="129" t="s">
        <v>116</v>
      </c>
      <c r="AK116" s="129">
        <v>9</v>
      </c>
      <c r="AL116" s="129">
        <v>9</v>
      </c>
      <c r="AM116" s="129">
        <v>0</v>
      </c>
    </row>
    <row r="117" spans="9:39" ht="12.75" customHeight="1" x14ac:dyDescent="0.25">
      <c r="I117" s="129" t="s">
        <v>159</v>
      </c>
      <c r="J117" s="129">
        <v>23745</v>
      </c>
      <c r="K117" s="129">
        <v>24195</v>
      </c>
      <c r="L117" s="129">
        <v>1.8951358180669616E-2</v>
      </c>
      <c r="M117" s="129">
        <v>286</v>
      </c>
      <c r="N117" s="129">
        <v>287</v>
      </c>
      <c r="O117" s="129">
        <v>3.4965034965034965E-3</v>
      </c>
      <c r="P117" s="129">
        <v>4746</v>
      </c>
      <c r="Q117" s="129">
        <v>4986</v>
      </c>
      <c r="R117" s="129">
        <v>5.0568900126422248E-2</v>
      </c>
      <c r="S117" s="129">
        <v>3268</v>
      </c>
      <c r="T117" s="129">
        <v>3377</v>
      </c>
      <c r="U117" s="129">
        <v>3.3353733170134639E-2</v>
      </c>
      <c r="V117" s="129" t="s">
        <v>116</v>
      </c>
      <c r="W117" s="129" t="s">
        <v>116</v>
      </c>
      <c r="X117" s="129" t="s">
        <v>116</v>
      </c>
      <c r="Y117" s="129">
        <v>2717</v>
      </c>
      <c r="Z117" s="129">
        <v>2937</v>
      </c>
      <c r="AA117" s="129">
        <v>8.0971659919028341E-2</v>
      </c>
      <c r="AB117" s="129">
        <v>12935</v>
      </c>
      <c r="AC117" s="129">
        <v>12797</v>
      </c>
      <c r="AD117" s="129">
        <v>-1.0668728256667955E-2</v>
      </c>
      <c r="AE117" s="129">
        <v>12</v>
      </c>
      <c r="AF117" s="129">
        <v>12</v>
      </c>
      <c r="AG117" s="129">
        <v>0</v>
      </c>
      <c r="AH117" s="129" t="s">
        <v>116</v>
      </c>
      <c r="AI117" s="129" t="s">
        <v>116</v>
      </c>
      <c r="AJ117" s="129" t="s">
        <v>116</v>
      </c>
      <c r="AK117" s="129">
        <v>45</v>
      </c>
      <c r="AL117" s="129">
        <v>45</v>
      </c>
      <c r="AM117" s="129">
        <v>0</v>
      </c>
    </row>
    <row r="118" spans="9:39" ht="12.75" customHeight="1" x14ac:dyDescent="0.25">
      <c r="I118" s="129" t="s">
        <v>160</v>
      </c>
      <c r="J118" s="129">
        <v>4277</v>
      </c>
      <c r="K118" s="129">
        <v>4455</v>
      </c>
      <c r="L118" s="129">
        <v>4.1617956511573531E-2</v>
      </c>
      <c r="M118" s="129">
        <v>1</v>
      </c>
      <c r="N118" s="129">
        <v>1</v>
      </c>
      <c r="O118" s="129">
        <v>0</v>
      </c>
      <c r="P118" s="129">
        <v>438</v>
      </c>
      <c r="Q118" s="129">
        <v>464</v>
      </c>
      <c r="R118" s="129">
        <v>5.9360730593607303E-2</v>
      </c>
      <c r="S118" s="129">
        <v>97</v>
      </c>
      <c r="T118" s="129">
        <v>95</v>
      </c>
      <c r="U118" s="129">
        <v>-2.0618556701030927E-2</v>
      </c>
      <c r="V118" s="129" t="s">
        <v>116</v>
      </c>
      <c r="W118" s="129" t="s">
        <v>116</v>
      </c>
      <c r="X118" s="129" t="s">
        <v>116</v>
      </c>
      <c r="Y118" s="129">
        <v>2191</v>
      </c>
      <c r="Z118" s="129">
        <v>2357</v>
      </c>
      <c r="AA118" s="129">
        <v>7.5764491099954354E-2</v>
      </c>
      <c r="AB118" s="129">
        <v>1555</v>
      </c>
      <c r="AC118" s="129">
        <v>1543</v>
      </c>
      <c r="AD118" s="129">
        <v>-7.7170418006430866E-3</v>
      </c>
      <c r="AE118" s="129" t="s">
        <v>116</v>
      </c>
      <c r="AF118" s="129" t="s">
        <v>116</v>
      </c>
      <c r="AG118" s="129" t="s">
        <v>116</v>
      </c>
      <c r="AH118" s="129" t="s">
        <v>116</v>
      </c>
      <c r="AI118" s="129" t="s">
        <v>116</v>
      </c>
      <c r="AJ118" s="129" t="s">
        <v>116</v>
      </c>
      <c r="AK118" s="129" t="s">
        <v>116</v>
      </c>
      <c r="AL118" s="129" t="s">
        <v>116</v>
      </c>
      <c r="AM118" s="129" t="s">
        <v>116</v>
      </c>
    </row>
    <row r="119" spans="9:39" ht="12.75" customHeight="1" x14ac:dyDescent="0.25">
      <c r="I119" s="129" t="s">
        <v>88</v>
      </c>
      <c r="J119" s="129">
        <v>836</v>
      </c>
      <c r="K119" s="129">
        <v>859</v>
      </c>
      <c r="L119" s="129">
        <v>2.751196172248804E-2</v>
      </c>
      <c r="M119" s="129" t="s">
        <v>116</v>
      </c>
      <c r="N119" s="129" t="s">
        <v>116</v>
      </c>
      <c r="O119" s="129" t="s">
        <v>116</v>
      </c>
      <c r="P119" s="129">
        <v>122</v>
      </c>
      <c r="Q119" s="129">
        <v>124</v>
      </c>
      <c r="R119" s="129">
        <v>1.6393442622950821E-2</v>
      </c>
      <c r="S119" s="129">
        <v>23</v>
      </c>
      <c r="T119" s="129">
        <v>23</v>
      </c>
      <c r="U119" s="129">
        <v>0</v>
      </c>
      <c r="V119" s="129" t="s">
        <v>116</v>
      </c>
      <c r="W119" s="129" t="s">
        <v>116</v>
      </c>
      <c r="X119" s="129" t="s">
        <v>116</v>
      </c>
      <c r="Y119" s="129">
        <v>278</v>
      </c>
      <c r="Z119" s="129">
        <v>294</v>
      </c>
      <c r="AA119" s="129">
        <v>5.7553956834532377E-2</v>
      </c>
      <c r="AB119" s="129">
        <v>431</v>
      </c>
      <c r="AC119" s="129">
        <v>433</v>
      </c>
      <c r="AD119" s="129">
        <v>4.6403712296983757E-3</v>
      </c>
      <c r="AE119" s="129" t="s">
        <v>116</v>
      </c>
      <c r="AF119" s="129" t="s">
        <v>116</v>
      </c>
      <c r="AG119" s="129" t="s">
        <v>116</v>
      </c>
      <c r="AH119" s="129" t="s">
        <v>116</v>
      </c>
      <c r="AI119" s="129" t="s">
        <v>116</v>
      </c>
      <c r="AJ119" s="129" t="s">
        <v>116</v>
      </c>
      <c r="AK119" s="129" t="s">
        <v>116</v>
      </c>
      <c r="AL119" s="129" t="s">
        <v>116</v>
      </c>
      <c r="AM119" s="129" t="s">
        <v>116</v>
      </c>
    </row>
    <row r="120" spans="9:39" ht="12.75" customHeight="1" x14ac:dyDescent="0.25">
      <c r="I120" s="129" t="s">
        <v>89</v>
      </c>
      <c r="J120" s="129">
        <v>77</v>
      </c>
      <c r="K120" s="129">
        <v>80</v>
      </c>
      <c r="L120" s="129">
        <v>3.896103896103896E-2</v>
      </c>
      <c r="M120" s="129" t="s">
        <v>116</v>
      </c>
      <c r="N120" s="129" t="s">
        <v>116</v>
      </c>
      <c r="O120" s="129" t="s">
        <v>116</v>
      </c>
      <c r="P120" s="129">
        <v>22</v>
      </c>
      <c r="Q120" s="129">
        <v>22</v>
      </c>
      <c r="R120" s="129">
        <v>0</v>
      </c>
      <c r="S120" s="129">
        <v>5</v>
      </c>
      <c r="T120" s="129">
        <v>5</v>
      </c>
      <c r="U120" s="129">
        <v>0</v>
      </c>
      <c r="V120" s="129" t="s">
        <v>116</v>
      </c>
      <c r="W120" s="129" t="s">
        <v>116</v>
      </c>
      <c r="X120" s="129" t="s">
        <v>116</v>
      </c>
      <c r="Y120" s="129">
        <v>34</v>
      </c>
      <c r="Z120" s="129">
        <v>38</v>
      </c>
      <c r="AA120" s="129">
        <v>0.11764705882352941</v>
      </c>
      <c r="AB120" s="129">
        <v>16</v>
      </c>
      <c r="AC120" s="129">
        <v>15</v>
      </c>
      <c r="AD120" s="129">
        <v>-6.25E-2</v>
      </c>
      <c r="AE120" s="129" t="s">
        <v>116</v>
      </c>
      <c r="AF120" s="129" t="s">
        <v>116</v>
      </c>
      <c r="AG120" s="129" t="s">
        <v>116</v>
      </c>
      <c r="AH120" s="129" t="s">
        <v>116</v>
      </c>
      <c r="AI120" s="129" t="s">
        <v>116</v>
      </c>
      <c r="AJ120" s="129" t="s">
        <v>116</v>
      </c>
      <c r="AK120" s="129" t="s">
        <v>116</v>
      </c>
      <c r="AL120" s="129" t="s">
        <v>116</v>
      </c>
      <c r="AM120" s="129" t="s">
        <v>116</v>
      </c>
    </row>
    <row r="121" spans="9:39" ht="12.75" customHeight="1" x14ac:dyDescent="0.25">
      <c r="I121" s="129" t="s">
        <v>90</v>
      </c>
      <c r="J121" s="129">
        <v>10297</v>
      </c>
      <c r="K121" s="129">
        <v>10451</v>
      </c>
      <c r="L121" s="129">
        <v>1.495581237253569E-2</v>
      </c>
      <c r="M121" s="129">
        <v>92</v>
      </c>
      <c r="N121" s="129">
        <v>92</v>
      </c>
      <c r="O121" s="129">
        <v>0</v>
      </c>
      <c r="P121" s="129">
        <v>2266</v>
      </c>
      <c r="Q121" s="129">
        <v>2333</v>
      </c>
      <c r="R121" s="129">
        <v>2.9567519858781994E-2</v>
      </c>
      <c r="S121" s="129">
        <v>1498</v>
      </c>
      <c r="T121" s="129">
        <v>1512</v>
      </c>
      <c r="U121" s="129">
        <v>9.3457943925233638E-3</v>
      </c>
      <c r="V121" s="129" t="s">
        <v>116</v>
      </c>
      <c r="W121" s="129" t="s">
        <v>116</v>
      </c>
      <c r="X121" s="129" t="s">
        <v>116</v>
      </c>
      <c r="Y121" s="129">
        <v>3215</v>
      </c>
      <c r="Z121" s="129">
        <v>3316</v>
      </c>
      <c r="AA121" s="129">
        <v>3.1415241057542766E-2</v>
      </c>
      <c r="AB121" s="129">
        <v>3334</v>
      </c>
      <c r="AC121" s="129">
        <v>3278</v>
      </c>
      <c r="AD121" s="129">
        <v>-1.6796640671865627E-2</v>
      </c>
      <c r="AE121" s="129" t="s">
        <v>116</v>
      </c>
      <c r="AF121" s="129" t="s">
        <v>116</v>
      </c>
      <c r="AG121" s="129" t="s">
        <v>116</v>
      </c>
      <c r="AH121" s="129" t="s">
        <v>116</v>
      </c>
      <c r="AI121" s="129" t="s">
        <v>116</v>
      </c>
      <c r="AJ121" s="129" t="s">
        <v>116</v>
      </c>
      <c r="AK121" s="129" t="s">
        <v>116</v>
      </c>
      <c r="AL121" s="129" t="s">
        <v>116</v>
      </c>
      <c r="AM121" s="129" t="s">
        <v>116</v>
      </c>
    </row>
    <row r="122" spans="9:39" ht="12.75" customHeight="1" x14ac:dyDescent="0.25">
      <c r="I122" s="129" t="s">
        <v>91</v>
      </c>
      <c r="J122" s="129">
        <v>9231</v>
      </c>
      <c r="K122" s="129">
        <v>9628</v>
      </c>
      <c r="L122" s="129">
        <v>4.3007258151879536E-2</v>
      </c>
      <c r="M122" s="129">
        <v>21</v>
      </c>
      <c r="N122" s="129">
        <v>20</v>
      </c>
      <c r="O122" s="129">
        <v>-4.7619047619047616E-2</v>
      </c>
      <c r="P122" s="129">
        <v>2319</v>
      </c>
      <c r="Q122" s="129">
        <v>2383</v>
      </c>
      <c r="R122" s="129">
        <v>2.7598102630444158E-2</v>
      </c>
      <c r="S122" s="129">
        <v>203</v>
      </c>
      <c r="T122" s="129">
        <v>208</v>
      </c>
      <c r="U122" s="129">
        <v>2.4630541871921183E-2</v>
      </c>
      <c r="V122" s="129" t="s">
        <v>116</v>
      </c>
      <c r="W122" s="129" t="s">
        <v>116</v>
      </c>
      <c r="X122" s="129" t="s">
        <v>116</v>
      </c>
      <c r="Y122" s="129">
        <v>2562</v>
      </c>
      <c r="Z122" s="129">
        <v>2870</v>
      </c>
      <c r="AA122" s="129">
        <v>0.12021857923497267</v>
      </c>
      <c r="AB122" s="129">
        <v>4175</v>
      </c>
      <c r="AC122" s="129">
        <v>4192</v>
      </c>
      <c r="AD122" s="129">
        <v>4.0718562874251501E-3</v>
      </c>
      <c r="AE122" s="129" t="s">
        <v>116</v>
      </c>
      <c r="AF122" s="129" t="s">
        <v>116</v>
      </c>
      <c r="AG122" s="129" t="s">
        <v>116</v>
      </c>
      <c r="AH122" s="129" t="s">
        <v>116</v>
      </c>
      <c r="AI122" s="129" t="s">
        <v>116</v>
      </c>
      <c r="AJ122" s="129" t="s">
        <v>116</v>
      </c>
      <c r="AK122" s="129" t="s">
        <v>116</v>
      </c>
      <c r="AL122" s="129" t="s">
        <v>116</v>
      </c>
      <c r="AM122" s="129" t="s">
        <v>116</v>
      </c>
    </row>
    <row r="123" spans="9:39" ht="12.75" customHeight="1" x14ac:dyDescent="0.25">
      <c r="I123" s="129" t="s">
        <v>92</v>
      </c>
      <c r="J123" s="129">
        <v>1716</v>
      </c>
      <c r="K123" s="129">
        <v>1785</v>
      </c>
      <c r="L123" s="129">
        <v>4.0209790209790208E-2</v>
      </c>
      <c r="M123" s="129">
        <v>14</v>
      </c>
      <c r="N123" s="129">
        <v>14</v>
      </c>
      <c r="O123" s="129">
        <v>0</v>
      </c>
      <c r="P123" s="129">
        <v>784</v>
      </c>
      <c r="Q123" s="129">
        <v>832</v>
      </c>
      <c r="R123" s="129">
        <v>6.1224489795918366E-2</v>
      </c>
      <c r="S123" s="129">
        <v>292</v>
      </c>
      <c r="T123" s="129">
        <v>297</v>
      </c>
      <c r="U123" s="129">
        <v>1.7123287671232876E-2</v>
      </c>
      <c r="V123" s="129" t="s">
        <v>116</v>
      </c>
      <c r="W123" s="129" t="s">
        <v>116</v>
      </c>
      <c r="X123" s="129" t="s">
        <v>116</v>
      </c>
      <c r="Y123" s="129">
        <v>134</v>
      </c>
      <c r="Z123" s="129">
        <v>146</v>
      </c>
      <c r="AA123" s="129">
        <v>8.9552238805970144E-2</v>
      </c>
      <c r="AB123" s="129">
        <v>510</v>
      </c>
      <c r="AC123" s="129">
        <v>512</v>
      </c>
      <c r="AD123" s="129">
        <v>3.9215686274509803E-3</v>
      </c>
      <c r="AE123" s="129" t="s">
        <v>116</v>
      </c>
      <c r="AF123" s="129" t="s">
        <v>116</v>
      </c>
      <c r="AG123" s="129" t="s">
        <v>116</v>
      </c>
      <c r="AH123" s="129" t="s">
        <v>116</v>
      </c>
      <c r="AI123" s="129" t="s">
        <v>116</v>
      </c>
      <c r="AJ123" s="129" t="s">
        <v>116</v>
      </c>
      <c r="AK123" s="129" t="s">
        <v>116</v>
      </c>
      <c r="AL123" s="129" t="s">
        <v>116</v>
      </c>
      <c r="AM123" s="129" t="s">
        <v>116</v>
      </c>
    </row>
    <row r="124" spans="9:39" ht="12.75" customHeight="1" x14ac:dyDescent="0.25">
      <c r="I124" s="129" t="s">
        <v>93</v>
      </c>
      <c r="J124" s="129">
        <v>8228</v>
      </c>
      <c r="K124" s="129">
        <v>8472</v>
      </c>
      <c r="L124" s="129">
        <v>2.9654837141468156E-2</v>
      </c>
      <c r="M124" s="129">
        <v>48</v>
      </c>
      <c r="N124" s="129">
        <v>48</v>
      </c>
      <c r="O124" s="129">
        <v>0</v>
      </c>
      <c r="P124" s="129">
        <v>1682</v>
      </c>
      <c r="Q124" s="129">
        <v>1755</v>
      </c>
      <c r="R124" s="129">
        <v>4.3400713436385255E-2</v>
      </c>
      <c r="S124" s="129">
        <v>416</v>
      </c>
      <c r="T124" s="129">
        <v>457</v>
      </c>
      <c r="U124" s="129">
        <v>9.8557692307692304E-2</v>
      </c>
      <c r="V124" s="129" t="s">
        <v>116</v>
      </c>
      <c r="W124" s="129" t="s">
        <v>116</v>
      </c>
      <c r="X124" s="129" t="s">
        <v>116</v>
      </c>
      <c r="Y124" s="129">
        <v>2248</v>
      </c>
      <c r="Z124" s="129">
        <v>2340</v>
      </c>
      <c r="AA124" s="129">
        <v>4.0925266903914591E-2</v>
      </c>
      <c r="AB124" s="129">
        <v>3897</v>
      </c>
      <c r="AC124" s="129">
        <v>3922</v>
      </c>
      <c r="AD124" s="129">
        <v>6.4151911726969468E-3</v>
      </c>
      <c r="AE124" s="129" t="s">
        <v>116</v>
      </c>
      <c r="AF124" s="129" t="s">
        <v>116</v>
      </c>
      <c r="AG124" s="129" t="s">
        <v>116</v>
      </c>
      <c r="AH124" s="129" t="s">
        <v>116</v>
      </c>
      <c r="AI124" s="129" t="s">
        <v>116</v>
      </c>
      <c r="AJ124" s="129" t="s">
        <v>116</v>
      </c>
      <c r="AK124" s="129" t="s">
        <v>116</v>
      </c>
      <c r="AL124" s="129" t="s">
        <v>116</v>
      </c>
      <c r="AM124" s="129" t="s">
        <v>116</v>
      </c>
    </row>
    <row r="125" spans="9:39" ht="12.75" customHeight="1" x14ac:dyDescent="0.25">
      <c r="I125" s="129" t="s">
        <v>94</v>
      </c>
      <c r="J125" s="129">
        <v>895</v>
      </c>
      <c r="K125" s="129">
        <v>918</v>
      </c>
      <c r="L125" s="129">
        <v>2.5698324022346369E-2</v>
      </c>
      <c r="M125" s="129">
        <v>1</v>
      </c>
      <c r="N125" s="129">
        <v>1</v>
      </c>
      <c r="O125" s="129">
        <v>0</v>
      </c>
      <c r="P125" s="129">
        <v>229</v>
      </c>
      <c r="Q125" s="129">
        <v>240</v>
      </c>
      <c r="R125" s="129">
        <v>4.8034934497816595E-2</v>
      </c>
      <c r="S125" s="129">
        <v>272</v>
      </c>
      <c r="T125" s="129">
        <v>270</v>
      </c>
      <c r="U125" s="129">
        <v>-7.3529411764705881E-3</v>
      </c>
      <c r="V125" s="129" t="s">
        <v>116</v>
      </c>
      <c r="W125" s="129" t="s">
        <v>116</v>
      </c>
      <c r="X125" s="129" t="s">
        <v>116</v>
      </c>
      <c r="Y125" s="129">
        <v>183</v>
      </c>
      <c r="Z125" s="129">
        <v>200</v>
      </c>
      <c r="AA125" s="129">
        <v>9.2896174863387984E-2</v>
      </c>
      <c r="AB125" s="129">
        <v>220</v>
      </c>
      <c r="AC125" s="129">
        <v>215</v>
      </c>
      <c r="AD125" s="129">
        <v>-2.2727272727272728E-2</v>
      </c>
      <c r="AE125" s="129" t="s">
        <v>116</v>
      </c>
      <c r="AF125" s="129" t="s">
        <v>116</v>
      </c>
      <c r="AG125" s="129" t="s">
        <v>116</v>
      </c>
      <c r="AH125" s="129" t="s">
        <v>116</v>
      </c>
      <c r="AI125" s="129" t="s">
        <v>116</v>
      </c>
      <c r="AJ125" s="129" t="s">
        <v>116</v>
      </c>
      <c r="AK125" s="129" t="s">
        <v>116</v>
      </c>
      <c r="AL125" s="129" t="s">
        <v>116</v>
      </c>
      <c r="AM125" s="129" t="s">
        <v>116</v>
      </c>
    </row>
    <row r="126" spans="9:39" ht="15" customHeight="1" x14ac:dyDescent="0.25"/>
  </sheetData>
  <mergeCells count="1">
    <mergeCell ref="A60:G60"/>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NMLS Document" ma:contentTypeID="0x010100DC5B5FCFF9D1BA4DAD229256A1AA6A3B00CCAA3262B675E742930D35A5AD2E185D" ma:contentTypeVersion="3" ma:contentTypeDescription="" ma:contentTypeScope="" ma:versionID="222b6efe86f1fbadd998c129ebc56ce3">
  <xsd:schema xmlns:xsd="http://www.w3.org/2001/XMLSchema" xmlns:xs="http://www.w3.org/2001/XMLSchema" xmlns:p="http://schemas.microsoft.com/office/2006/metadata/properties" xmlns:ns1="http://schemas.microsoft.com/sharepoint/v3" xmlns:ns2="efe8e42f-3261-4de6-9f0c-8b6fb906bc99" targetNamespace="http://schemas.microsoft.com/office/2006/metadata/properties" ma:root="true" ma:fieldsID="66770611e1b84f1ba90d7cdb34e78b50" ns1:_="" ns2:_="">
    <xsd:import namespace="http://schemas.microsoft.com/sharepoint/v3"/>
    <xsd:import namespace="efe8e42f-3261-4de6-9f0c-8b6fb906bc99"/>
    <xsd:element name="properties">
      <xsd:complexType>
        <xsd:sequence>
          <xsd:element name="documentManagement">
            <xsd:complexType>
              <xsd:all>
                <xsd:element ref="ns1:ArticleStartDate" minOccurs="0"/>
                <xsd:element ref="ns2:DocumentAbstract" minOccurs="0"/>
                <xsd:element ref="ns2:Group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8" nillable="true" ma:displayName="Article Date" ma:format="DateOnly" ma:internalName="Articl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fe8e42f-3261-4de6-9f0c-8b6fb906bc99" elementFormDefault="qualified">
    <xsd:import namespace="http://schemas.microsoft.com/office/2006/documentManagement/types"/>
    <xsd:import namespace="http://schemas.microsoft.com/office/infopath/2007/PartnerControls"/>
    <xsd:element name="DocumentAbstract" ma:index="9" nillable="true" ma:displayName="DocumentAbstract" ma:internalName="DocumentAbstract">
      <xsd:simpleType>
        <xsd:restriction base="dms:Note">
          <xsd:maxLength value="255"/>
        </xsd:restriction>
      </xsd:simpleType>
    </xsd:element>
    <xsd:element name="GroupNumber" ma:index="10" nillable="true" ma:displayName="GroupNumber" ma:decimals="0" ma:internalName="GroupNumber">
      <xsd:simpleType>
        <xsd:restriction base="dms:Number">
          <xsd:minInclusive value="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roupNumber xmlns="efe8e42f-3261-4de6-9f0c-8b6fb906bc99" xsi:nil="true"/>
    <ArticleStartDate xmlns="http://schemas.microsoft.com/sharepoint/v3" xsi:nil="true"/>
    <DocumentAbstract xmlns="efe8e42f-3261-4de6-9f0c-8b6fb906bc99" xsi:nil="true"/>
  </documentManagement>
</p:properties>
</file>

<file path=customXml/itemProps1.xml><?xml version="1.0" encoding="utf-8"?>
<ds:datastoreItem xmlns:ds="http://schemas.openxmlformats.org/officeDocument/2006/customXml" ds:itemID="{6FF9AF8F-09BD-43FB-B334-6C60230E982D}"/>
</file>

<file path=customXml/itemProps2.xml><?xml version="1.0" encoding="utf-8"?>
<ds:datastoreItem xmlns:ds="http://schemas.openxmlformats.org/officeDocument/2006/customXml" ds:itemID="{D50A8252-7411-4137-A5A1-92D4E450AFEE}"/>
</file>

<file path=customXml/itemProps3.xml><?xml version="1.0" encoding="utf-8"?>
<ds:datastoreItem xmlns:ds="http://schemas.openxmlformats.org/officeDocument/2006/customXml" ds:itemID="{A9341224-2641-4417-B4D4-5263131CA43C}"/>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vt:lpstr>
      <vt:lpstr>Mortgage Entities in NMLS</vt:lpstr>
      <vt:lpstr>Counts by State Agency</vt:lpstr>
      <vt:lpstr>Company License Activity</vt:lpstr>
      <vt:lpstr>Individual License Activity</vt:lpstr>
      <vt:lpstr>MCR Originations</vt:lpstr>
      <vt:lpstr>MCR MLOs</vt:lpstr>
      <vt:lpstr>Federal Registrations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2021-09-20T18:21:22Z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0x010100DC5B5FCFF9D1BA4DAD229256A1AA6A3B00CCAA3262B675E742930D35A5AD2E185D</vt:lpwstr>
  </property>
</Properties>
</file>